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isnow_jos\Downloads\"/>
    </mc:Choice>
  </mc:AlternateContent>
  <xr:revisionPtr revIDLastSave="0" documentId="13_ncr:1_{2678A0F7-C527-492D-B8B1-42323C6E9A81}" xr6:coauthVersionLast="47" xr6:coauthVersionMax="47" xr10:uidLastSave="{00000000-0000-0000-0000-000000000000}"/>
  <bookViews>
    <workbookView xWindow="-110" yWindow="-110" windowWidth="19420" windowHeight="10300" tabRatio="888" xr2:uid="{ECA7A0FA-5A4A-49AA-88B6-76E9CA31F4E4}"/>
  </bookViews>
  <sheets>
    <sheet name="Input (Regulators)" sheetId="4" r:id="rId1"/>
    <sheet name="Insurers Profile" sheetId="10" r:id="rId2"/>
    <sheet name="Insurers Org DEI Profile" sheetId="12" r:id="rId3"/>
    <sheet name="Gender Pay Gap" sheetId="13" r:id="rId4"/>
    <sheet name="Output - Key Indicators" sheetId="2" r:id="rId5"/>
    <sheet name="Graphs - Gender diversity" sheetId="5" r:id="rId6"/>
    <sheet name="Graphs - Newly hired" sheetId="6" r:id="rId7"/>
    <sheet name="Graphs - Staff Churn" sheetId="7" r:id="rId8"/>
    <sheet name="Graphs - Promotion" sheetId="8" r:id="rId9"/>
    <sheet name="Graphs - Training" sheetId="9" r:id="rId10"/>
    <sheet name="Backend" sheetId="3"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 r="A12" i="8"/>
  <c r="A12" i="7"/>
  <c r="A12" i="6"/>
  <c r="A12" i="5"/>
  <c r="DN4" i="4"/>
  <c r="DM4" i="4"/>
  <c r="DL4" i="4"/>
  <c r="F48" i="2" s="1"/>
  <c r="DK4" i="4"/>
  <c r="E48" i="2" s="1"/>
  <c r="DJ4" i="4"/>
  <c r="D48" i="2" s="1"/>
  <c r="DI4" i="4"/>
  <c r="H47" i="2" s="1"/>
  <c r="DH4" i="4"/>
  <c r="G47" i="2" s="1"/>
  <c r="DG4" i="4"/>
  <c r="F47" i="2" s="1"/>
  <c r="DF4" i="4"/>
  <c r="E47" i="2" s="1"/>
  <c r="DE4" i="4"/>
  <c r="D47" i="2" s="1"/>
  <c r="DD4" i="4"/>
  <c r="H44" i="2" s="1"/>
  <c r="DC4" i="4"/>
  <c r="G44" i="2" s="1"/>
  <c r="DB4" i="4"/>
  <c r="DA4" i="4"/>
  <c r="CZ4" i="4"/>
  <c r="D44" i="2" s="1"/>
  <c r="CY4" i="4"/>
  <c r="CX4" i="4"/>
  <c r="CW4" i="4"/>
  <c r="F43" i="2" s="1"/>
  <c r="CV4" i="4"/>
  <c r="E43" i="2" s="1"/>
  <c r="CU4" i="4"/>
  <c r="D43" i="2" s="1"/>
  <c r="CT4" i="4"/>
  <c r="CS4" i="4"/>
  <c r="CR4" i="4"/>
  <c r="F42" i="2" s="1"/>
  <c r="CQ4" i="4"/>
  <c r="E42" i="2" s="1"/>
  <c r="CP4" i="4"/>
  <c r="D42" i="2" s="1"/>
  <c r="CO4" i="4"/>
  <c r="H41" i="2" s="1"/>
  <c r="CN4" i="4"/>
  <c r="G41" i="2" s="1"/>
  <c r="CM4" i="4"/>
  <c r="F41" i="2" s="1"/>
  <c r="CL4" i="4"/>
  <c r="E41" i="2" s="1"/>
  <c r="CK4" i="4"/>
  <c r="D41" i="2" s="1"/>
  <c r="CJ4" i="4"/>
  <c r="H38" i="2" s="1"/>
  <c r="CI4" i="4"/>
  <c r="G38" i="2" s="1"/>
  <c r="CH4" i="4"/>
  <c r="CG4" i="4"/>
  <c r="CF4" i="4"/>
  <c r="CE4" i="4"/>
  <c r="CD4" i="4"/>
  <c r="CC4" i="4"/>
  <c r="CB4" i="4"/>
  <c r="CA4" i="4"/>
  <c r="D37" i="2" s="1"/>
  <c r="BZ4" i="4"/>
  <c r="H36" i="2" s="1"/>
  <c r="BY4" i="4"/>
  <c r="BX4" i="4"/>
  <c r="BW4" i="4"/>
  <c r="E36" i="2" s="1"/>
  <c r="BV4" i="4"/>
  <c r="D36" i="2" s="1"/>
  <c r="BU4" i="4"/>
  <c r="H35" i="2" s="1"/>
  <c r="BT4" i="4"/>
  <c r="G35" i="2" s="1"/>
  <c r="BS4" i="4"/>
  <c r="F35" i="2" s="1"/>
  <c r="BR4" i="4"/>
  <c r="E35" i="2" s="1"/>
  <c r="BQ4" i="4"/>
  <c r="D35" i="2" s="1"/>
  <c r="BP4" i="4"/>
  <c r="H34" i="2" s="1"/>
  <c r="BO4" i="4"/>
  <c r="G34" i="2" s="1"/>
  <c r="BN4" i="4"/>
  <c r="BM4" i="4"/>
  <c r="BL4" i="4"/>
  <c r="D34" i="2" s="1"/>
  <c r="BK4" i="4"/>
  <c r="BJ4" i="4"/>
  <c r="BI4" i="4"/>
  <c r="BH4" i="4"/>
  <c r="E31" i="2" s="1"/>
  <c r="BG4" i="4"/>
  <c r="D31" i="2" s="1"/>
  <c r="BF4" i="4"/>
  <c r="BE4" i="4"/>
  <c r="BD4" i="4"/>
  <c r="BC4" i="4"/>
  <c r="E30" i="2" s="1"/>
  <c r="BB4" i="4"/>
  <c r="D30" i="2" s="1"/>
  <c r="BA4" i="4"/>
  <c r="H29" i="2" s="1"/>
  <c r="AZ4" i="4"/>
  <c r="G29" i="2" s="1"/>
  <c r="AY4" i="4"/>
  <c r="F29" i="2" s="1"/>
  <c r="AX4" i="4"/>
  <c r="E29" i="2" s="1"/>
  <c r="AW4" i="4"/>
  <c r="D29" i="2" s="1"/>
  <c r="AV4" i="4"/>
  <c r="H28" i="2" s="1"/>
  <c r="AU4" i="4"/>
  <c r="G28" i="2" s="1"/>
  <c r="AT4" i="4"/>
  <c r="AS4" i="4"/>
  <c r="AR4" i="4"/>
  <c r="D28" i="2" s="1"/>
  <c r="AQ4" i="4"/>
  <c r="AP4" i="4"/>
  <c r="G27" i="2" s="1"/>
  <c r="AO4" i="4"/>
  <c r="AN4" i="4"/>
  <c r="AM4" i="4"/>
  <c r="AL4" i="4"/>
  <c r="AK4" i="4"/>
  <c r="G24" i="2" s="1"/>
  <c r="AJ4" i="4"/>
  <c r="F24" i="2" s="1"/>
  <c r="AI4" i="4"/>
  <c r="AH4" i="4"/>
  <c r="D24" i="2" s="1"/>
  <c r="AG4" i="4"/>
  <c r="H23" i="2" s="1"/>
  <c r="AF4" i="4"/>
  <c r="G23" i="2" s="1"/>
  <c r="AE4" i="4"/>
  <c r="F23" i="2" s="1"/>
  <c r="AD4" i="4"/>
  <c r="E23" i="2" s="1"/>
  <c r="AC4" i="4"/>
  <c r="D23" i="2" s="1"/>
  <c r="AB4" i="4"/>
  <c r="H22" i="2" s="1"/>
  <c r="AA4" i="4"/>
  <c r="G22" i="2" s="1"/>
  <c r="Z4" i="4"/>
  <c r="Y4" i="4"/>
  <c r="X4" i="4"/>
  <c r="W4" i="4"/>
  <c r="H21" i="2" s="1"/>
  <c r="V4" i="4"/>
  <c r="G21" i="2" s="1"/>
  <c r="U4" i="4"/>
  <c r="T4" i="4"/>
  <c r="E21" i="2" s="1"/>
  <c r="S4" i="4"/>
  <c r="R4" i="4"/>
  <c r="Q4" i="4"/>
  <c r="G20" i="2" s="1"/>
  <c r="P4" i="4"/>
  <c r="O4" i="4"/>
  <c r="E20" i="2" s="1"/>
  <c r="N4" i="4"/>
  <c r="D20" i="2" s="1"/>
  <c r="A4" i="4"/>
  <c r="B8" i="13" s="1"/>
  <c r="G48" i="2"/>
  <c r="H48" i="2"/>
  <c r="E44" i="2"/>
  <c r="F44" i="2"/>
  <c r="G43" i="2"/>
  <c r="H43" i="2"/>
  <c r="G42" i="2"/>
  <c r="H42" i="2"/>
  <c r="E38" i="2"/>
  <c r="F38" i="2"/>
  <c r="D38" i="2"/>
  <c r="E37" i="2"/>
  <c r="F37" i="2"/>
  <c r="G37" i="2"/>
  <c r="H37" i="2"/>
  <c r="F36" i="2"/>
  <c r="G36" i="2"/>
  <c r="E34" i="2"/>
  <c r="F34" i="2"/>
  <c r="F31" i="2"/>
  <c r="G31" i="2"/>
  <c r="H31" i="2"/>
  <c r="F30" i="2"/>
  <c r="G30" i="2"/>
  <c r="H30" i="2"/>
  <c r="E28" i="2"/>
  <c r="F28" i="2"/>
  <c r="E27" i="2"/>
  <c r="F27" i="2"/>
  <c r="H27" i="2"/>
  <c r="D27" i="2"/>
  <c r="E24" i="2"/>
  <c r="H24" i="2"/>
  <c r="E22" i="2"/>
  <c r="F22" i="2"/>
  <c r="D22" i="2"/>
  <c r="F21" i="2"/>
  <c r="D21" i="2"/>
  <c r="H20" i="2"/>
  <c r="F20" i="2"/>
  <c r="B26" i="13"/>
  <c r="B27" i="13"/>
  <c r="B25" i="13"/>
  <c r="B12" i="13"/>
  <c r="B13" i="13"/>
  <c r="B14" i="13"/>
  <c r="B11" i="13"/>
  <c r="B60" i="12"/>
  <c r="B61" i="12"/>
  <c r="B62" i="12"/>
  <c r="B59" i="12"/>
  <c r="B49" i="12"/>
  <c r="B50" i="12"/>
  <c r="B51" i="12"/>
  <c r="B52" i="12"/>
  <c r="B38" i="12"/>
  <c r="B39" i="12"/>
  <c r="B40" i="12"/>
  <c r="B37" i="12"/>
  <c r="B26" i="12"/>
  <c r="B27" i="12"/>
  <c r="B28" i="12"/>
  <c r="B25" i="12"/>
  <c r="B25" i="10"/>
  <c r="B12" i="12"/>
  <c r="B13" i="12"/>
  <c r="B14" i="12"/>
  <c r="B11" i="12"/>
  <c r="B38" i="10"/>
  <c r="B39" i="10"/>
  <c r="B40" i="10"/>
  <c r="B37" i="10"/>
  <c r="B26" i="10"/>
  <c r="B27" i="10"/>
  <c r="B12" i="10"/>
  <c r="B13" i="10"/>
  <c r="B14" i="10"/>
  <c r="B15" i="10"/>
  <c r="B16" i="10"/>
  <c r="B17" i="10"/>
  <c r="B11" i="10"/>
  <c r="B8" i="10" l="1"/>
  <c r="B8" i="12"/>
  <c r="J48" i="2" l="1"/>
  <c r="J47" i="2"/>
  <c r="J42" i="2"/>
  <c r="J43" i="2"/>
  <c r="J44" i="2"/>
  <c r="J41" i="2"/>
  <c r="J35" i="2"/>
  <c r="J36" i="2"/>
  <c r="J37" i="2"/>
  <c r="J38" i="2"/>
  <c r="J34" i="2"/>
  <c r="J28" i="2"/>
  <c r="J29" i="2"/>
  <c r="J30" i="2"/>
  <c r="J31" i="2"/>
  <c r="J27" i="2"/>
  <c r="J21" i="2"/>
  <c r="J22" i="2"/>
  <c r="J23" i="2"/>
  <c r="J24" i="2"/>
  <c r="J20" i="2"/>
  <c r="K44" i="2"/>
  <c r="L44" i="2" s="1"/>
  <c r="K27" i="2"/>
  <c r="L27" i="2" s="1"/>
  <c r="K48" i="2" l="1"/>
  <c r="L48" i="2" s="1"/>
  <c r="P48" i="2" s="1"/>
  <c r="K34" i="2"/>
  <c r="L34" i="2" s="1"/>
  <c r="Q34" i="2" s="1"/>
  <c r="K36" i="2"/>
  <c r="L36" i="2" s="1"/>
  <c r="K30" i="2"/>
  <c r="L30" i="2" s="1"/>
  <c r="P30" i="2" s="1"/>
  <c r="K22" i="2"/>
  <c r="L22" i="2" s="1"/>
  <c r="M22" i="2" s="1"/>
  <c r="K38" i="2"/>
  <c r="L38" i="2" s="1"/>
  <c r="O38" i="2" s="1"/>
  <c r="K20" i="2"/>
  <c r="L20" i="2" s="1"/>
  <c r="P20" i="2" s="1"/>
  <c r="K24" i="2"/>
  <c r="L24" i="2" s="1"/>
  <c r="P24" i="2" s="1"/>
  <c r="K35" i="2"/>
  <c r="L35" i="2" s="1"/>
  <c r="M35" i="2" s="1"/>
  <c r="K41" i="2"/>
  <c r="L41" i="2" s="1"/>
  <c r="P41" i="2" s="1"/>
  <c r="K23" i="2"/>
  <c r="L23" i="2" s="1"/>
  <c r="N23" i="2" s="1"/>
  <c r="K43" i="2"/>
  <c r="L43" i="2" s="1"/>
  <c r="Q43" i="2" s="1"/>
  <c r="K28" i="2"/>
  <c r="L28" i="2" s="1"/>
  <c r="M28" i="2" s="1"/>
  <c r="K31" i="2"/>
  <c r="L31" i="2" s="1"/>
  <c r="O31" i="2" s="1"/>
  <c r="K21" i="2"/>
  <c r="L21" i="2" s="1"/>
  <c r="M21" i="2" s="1"/>
  <c r="K42" i="2"/>
  <c r="L42" i="2" s="1"/>
  <c r="M27" i="2"/>
  <c r="N27" i="2"/>
  <c r="P27" i="2"/>
  <c r="O27" i="2"/>
  <c r="Q44" i="2"/>
  <c r="O44" i="2"/>
  <c r="P44" i="2"/>
  <c r="N44" i="2"/>
  <c r="M44" i="2"/>
  <c r="S44" i="2" s="1"/>
  <c r="R44" i="2" s="1"/>
  <c r="K37" i="2"/>
  <c r="L37" i="2" s="1"/>
  <c r="K47" i="2"/>
  <c r="L47" i="2" s="1"/>
  <c r="K29" i="2"/>
  <c r="L29" i="2" s="1"/>
  <c r="Q36" i="2" l="1"/>
  <c r="Q42" i="2"/>
  <c r="M48" i="2"/>
  <c r="Q48" i="2"/>
  <c r="O48" i="2"/>
  <c r="N48" i="2"/>
  <c r="P34" i="2"/>
  <c r="M34" i="2"/>
  <c r="O34" i="2"/>
  <c r="N34" i="2"/>
  <c r="N36" i="2"/>
  <c r="M36" i="2"/>
  <c r="P36" i="2"/>
  <c r="O36" i="2"/>
  <c r="M20" i="2"/>
  <c r="O20" i="2"/>
  <c r="N22" i="2"/>
  <c r="S22" i="2" s="1"/>
  <c r="R22" i="2" s="1"/>
  <c r="P22" i="2"/>
  <c r="P23" i="2"/>
  <c r="O22" i="2"/>
  <c r="O35" i="2"/>
  <c r="N35" i="2"/>
  <c r="P35" i="2"/>
  <c r="Q38" i="2"/>
  <c r="N38" i="2"/>
  <c r="M38" i="2"/>
  <c r="P38" i="2"/>
  <c r="S27" i="2"/>
  <c r="R27" i="2" s="1"/>
  <c r="Q35" i="2"/>
  <c r="N41" i="2"/>
  <c r="O23" i="2"/>
  <c r="N24" i="2"/>
  <c r="M24" i="2"/>
  <c r="P28" i="2"/>
  <c r="O24" i="2"/>
  <c r="Q41" i="2"/>
  <c r="M23" i="2"/>
  <c r="S23" i="2" s="1"/>
  <c r="R23" i="2" s="1"/>
  <c r="O41" i="2"/>
  <c r="N21" i="2"/>
  <c r="S21" i="2" s="1"/>
  <c r="R21" i="2" s="1"/>
  <c r="N20" i="2"/>
  <c r="M41" i="2"/>
  <c r="P31" i="2"/>
  <c r="M30" i="2"/>
  <c r="M43" i="2"/>
  <c r="O30" i="2"/>
  <c r="O43" i="2"/>
  <c r="N28" i="2"/>
  <c r="S28" i="2" s="1"/>
  <c r="R28" i="2" s="1"/>
  <c r="P43" i="2"/>
  <c r="N30" i="2"/>
  <c r="N43" i="2"/>
  <c r="O28" i="2"/>
  <c r="S35" i="2"/>
  <c r="R35" i="2" s="1"/>
  <c r="O42" i="2"/>
  <c r="O21" i="2"/>
  <c r="P21" i="2"/>
  <c r="N42" i="2"/>
  <c r="P42" i="2"/>
  <c r="N31" i="2"/>
  <c r="M31" i="2"/>
  <c r="M42" i="2"/>
  <c r="O37" i="2"/>
  <c r="N37" i="2"/>
  <c r="Q37" i="2"/>
  <c r="P37" i="2"/>
  <c r="M37" i="2"/>
  <c r="Q27" i="2"/>
  <c r="M29" i="2"/>
  <c r="P29" i="2"/>
  <c r="O29" i="2"/>
  <c r="N29" i="2"/>
  <c r="N47" i="2"/>
  <c r="M47" i="2"/>
  <c r="P47" i="2"/>
  <c r="Q47" i="2"/>
  <c r="O47" i="2"/>
  <c r="S24" i="2" l="1"/>
  <c r="R24" i="2" s="1"/>
  <c r="S47" i="2"/>
  <c r="R47" i="2" s="1"/>
  <c r="S41" i="2"/>
  <c r="R41" i="2" s="1"/>
  <c r="S34" i="2"/>
  <c r="R34" i="2" s="1"/>
  <c r="S20" i="2"/>
  <c r="R20" i="2" s="1"/>
  <c r="Q22" i="2"/>
  <c r="S48" i="2"/>
  <c r="R48" i="2" s="1"/>
  <c r="S38" i="2"/>
  <c r="R38" i="2" s="1"/>
  <c r="S36" i="2"/>
  <c r="R36" i="2" s="1"/>
  <c r="S31" i="2"/>
  <c r="R31" i="2" s="1"/>
  <c r="Q31" i="2"/>
  <c r="Q30" i="2"/>
  <c r="S42" i="2"/>
  <c r="R42" i="2" s="1"/>
  <c r="Q24" i="2"/>
  <c r="Q21" i="2"/>
  <c r="Q23" i="2"/>
  <c r="Q20" i="2"/>
  <c r="Q28" i="2"/>
  <c r="S37" i="2"/>
  <c r="R37" i="2" s="1"/>
  <c r="S43" i="2"/>
  <c r="R43" i="2" s="1"/>
  <c r="S30" i="2"/>
  <c r="R30" i="2" s="1"/>
  <c r="S29" i="2"/>
  <c r="R29" i="2" s="1"/>
  <c r="Q29" i="2"/>
</calcChain>
</file>

<file path=xl/sharedStrings.xml><?xml version="1.0" encoding="utf-8"?>
<sst xmlns="http://schemas.openxmlformats.org/spreadsheetml/2006/main" count="367" uniqueCount="102">
  <si>
    <t>Non-life insurance</t>
  </si>
  <si>
    <t>Across different continents (global)</t>
  </si>
  <si>
    <t>1. Number of employees &amp; agents</t>
  </si>
  <si>
    <t>Female</t>
  </si>
  <si>
    <t>Male</t>
  </si>
  <si>
    <t>Other</t>
  </si>
  <si>
    <t>Unknown</t>
  </si>
  <si>
    <t>Total</t>
  </si>
  <si>
    <t>Board members</t>
  </si>
  <si>
    <t>Executive management (CEO and CEO direct reports)</t>
  </si>
  <si>
    <t>People managers (full time employees)</t>
  </si>
  <si>
    <t>Licensed individual agents</t>
  </si>
  <si>
    <t>2. Hired in last 12 months</t>
  </si>
  <si>
    <t>3. Left the organization in the last 12 months</t>
  </si>
  <si>
    <t>4. Number of promotions made in the last 12 months</t>
  </si>
  <si>
    <t>All licensed individual agents</t>
  </si>
  <si>
    <t>Average</t>
  </si>
  <si>
    <t>Total number of full time employees</t>
  </si>
  <si>
    <t>About the FeMa-Meter toolkit</t>
  </si>
  <si>
    <t>The 6-point guide on Output indicators - Ask yourself these questions</t>
  </si>
  <si>
    <t>1.  How the the quality of my data? Do I have full sex-disaggregated information for the key indicators for my organization?</t>
  </si>
  <si>
    <t>2.  What more can I do to improve the quality of my data?</t>
  </si>
  <si>
    <t>3.  Do I observe any skew or bias towards a particular sex as reflected in the output indicators?</t>
  </si>
  <si>
    <t>4.  Do I find anything unexpected or surprising? Why might that be happening?</t>
  </si>
  <si>
    <t>5.  What is the overall story I am seeing from these numbers?</t>
  </si>
  <si>
    <t>6.  Are the organization's HR policies adjusted to the unique context of women and allowing them equal access to resources and opportunities within the organization? Are there any missed opportunities?</t>
  </si>
  <si>
    <t>Considerations and interpretations of the output indicators</t>
  </si>
  <si>
    <t>The output indicators are simple calculations using the input data to provide a quick comparison between female and males.  You will also find high level observations noting the possibility of gender imbalance.  These numbers and the corresponding observations must be interpreted in a more holistic context which the tool does NOT capture. The tool is a first step in segregating key gender diversity indicators by sex and creating awareness that this is an important consideration when assessing your organization’s ability to attract, retain, and develop talent inclusively.</t>
  </si>
  <si>
    <t>1. Sex ratio at different levels</t>
  </si>
  <si>
    <t>Sex data availability</t>
  </si>
  <si>
    <t>Potential gender imbalance?</t>
  </si>
  <si>
    <t>Comprehensive</t>
  </si>
  <si>
    <t>Very likely</t>
  </si>
  <si>
    <t>Data not available or reliable</t>
  </si>
  <si>
    <t>3. Left in the last 12 months</t>
  </si>
  <si>
    <t>6. Possibility of Gender Pay Gap</t>
  </si>
  <si>
    <t>Limited</t>
  </si>
  <si>
    <t xml:space="preserve">Good </t>
  </si>
  <si>
    <t>Possible gender imbalance (if total =100%)</t>
  </si>
  <si>
    <t>Not observed</t>
  </si>
  <si>
    <t>Somewhat likely</t>
  </si>
  <si>
    <t>Possible gender imbalance (compared to average)</t>
  </si>
  <si>
    <t>Gender pay gap</t>
  </si>
  <si>
    <t>Low or Nil</t>
  </si>
  <si>
    <t>Med</t>
  </si>
  <si>
    <t>High</t>
  </si>
  <si>
    <t>Drop down</t>
  </si>
  <si>
    <t>Yes</t>
  </si>
  <si>
    <t>No</t>
  </si>
  <si>
    <t>Sometimes</t>
  </si>
  <si>
    <t>Work in progress</t>
  </si>
  <si>
    <t>Type of insurance license</t>
  </si>
  <si>
    <t>Life insurance</t>
  </si>
  <si>
    <t>Composite (life and non-life) insurance</t>
  </si>
  <si>
    <t>Health insurance</t>
  </si>
  <si>
    <t>Microinsurance</t>
  </si>
  <si>
    <t>Specialized insurance</t>
  </si>
  <si>
    <t>Geographic presence</t>
  </si>
  <si>
    <t>Within country only (local)</t>
  </si>
  <si>
    <t>Across multiple countries in the same continent (regional)</t>
  </si>
  <si>
    <t>101-500</t>
  </si>
  <si>
    <t>501-1000</t>
  </si>
  <si>
    <t>More than 1000</t>
  </si>
  <si>
    <t>Less than or equal to 100</t>
  </si>
  <si>
    <t>5. Number of people who attended any training in the last 12 months</t>
  </si>
  <si>
    <t>5. Number of people who attended any training  in the last 12 months</t>
  </si>
  <si>
    <t>Count</t>
  </si>
  <si>
    <t>Name of insurer</t>
  </si>
  <si>
    <t>Type of license</t>
  </si>
  <si>
    <t>Geographical presence</t>
  </si>
  <si>
    <t>Total employees</t>
  </si>
  <si>
    <t>Data as of date</t>
  </si>
  <si>
    <t>Equal opportunity employment</t>
  </si>
  <si>
    <t>Diversity in recruitment</t>
  </si>
  <si>
    <t>Promotion reviewed by gender</t>
  </si>
  <si>
    <t>Anti-sexual harrassment policy</t>
  </si>
  <si>
    <t>Anti-discrimination policy</t>
  </si>
  <si>
    <t>Gender pay gap review</t>
  </si>
  <si>
    <t>All full time salaried employees</t>
  </si>
  <si>
    <t>People managers (include only full time employees)</t>
  </si>
  <si>
    <t>Country</t>
  </si>
  <si>
    <t>Gender Pay Gap</t>
  </si>
  <si>
    <t>Result</t>
  </si>
  <si>
    <t>Profile of insurance companies who submitted their data</t>
  </si>
  <si>
    <t xml:space="preserve">Number of insurers </t>
  </si>
  <si>
    <t>Distribution by type of insurer</t>
  </si>
  <si>
    <t>Distribuion by geographic presence</t>
  </si>
  <si>
    <t xml:space="preserve">Number of employees </t>
  </si>
  <si>
    <t>Insurers' response to: "Does your recruiting strategy include gender diversity?"</t>
  </si>
  <si>
    <t>Insurers' response to: "Does your organization have an equal opportunity employment policy?"</t>
  </si>
  <si>
    <t>Insurers' response to: "Are employee promotions and development opportunities reviewed by gender?"</t>
  </si>
  <si>
    <t>Insurers' response to: "Does the organization have an anti-sexual harrassment policy?"</t>
  </si>
  <si>
    <t>Insurers' response to: "Does the organization have an anti-discrimination policy?"</t>
  </si>
  <si>
    <t>Insurers' response to: "Does the organization review pay by gender?"</t>
  </si>
  <si>
    <t>Number of insurers with potential Gender Pay Gap at Executive Management (CEO and CEO direct reports) level</t>
  </si>
  <si>
    <t>Do NOT edit this row</t>
  </si>
  <si>
    <t>2. Sex ratio of new hires</t>
  </si>
  <si>
    <t>3. Sex ratio of staff turnover</t>
  </si>
  <si>
    <t>4. Sex ratio of staff promotion</t>
  </si>
  <si>
    <t>5. Sex ratio of training opportunities (staff development)</t>
  </si>
  <si>
    <t>FeMa-Meter: Organizational Diversity</t>
  </si>
  <si>
    <t xml:space="preserve">The FeMa-Meter toolkit is developed for the Access to Insurance Initiative (A2ii). You may not republish or disseminate any part of the content without prior permission from A2ii.
This toolkit is for educational and informational purposes only. It is not intended as a substitute for technical advisory on insurance, gender diversity or related topics. 
For further details on the toolkit, please refer to the user guide.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</si>
</sst>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
    <numFmt numFmtId="167" formatCode="[$-409]d\-mmm\-yy;@"/>
  </numFmts>
  <fonts count="24" x14ac:knownFonts="1">
    <font>
      <sz val="10"/>
      <color theme="1"/>
      <name val="Franklin Gothic Book"/>
      <family val="2"/>
    </font>
    <font>
      <sz val="10"/>
      <color theme="1"/>
      <name val="Franklin Gothic Book"/>
      <family val="2"/>
    </font>
    <font>
      <sz val="10"/>
      <color theme="1"/>
      <name val="Arial"/>
      <family val="2"/>
    </font>
    <font>
      <b/>
      <sz val="10"/>
      <color theme="1"/>
      <name val="Arial"/>
      <family val="2"/>
    </font>
    <font>
      <b/>
      <sz val="20"/>
      <color theme="1"/>
      <name val="Arial"/>
      <family val="2"/>
    </font>
    <font>
      <b/>
      <sz val="11"/>
      <name val="Arial"/>
      <family val="2"/>
    </font>
    <font>
      <sz val="11"/>
      <name val="Arial"/>
      <family val="2"/>
    </font>
    <font>
      <sz val="12"/>
      <color theme="1"/>
      <name val="Arial"/>
      <family val="2"/>
    </font>
    <font>
      <sz val="10"/>
      <name val="Arial"/>
      <family val="2"/>
    </font>
    <font>
      <b/>
      <sz val="12"/>
      <color theme="0"/>
      <name val="Arial"/>
      <family val="2"/>
    </font>
    <font>
      <sz val="12"/>
      <name val="Arial"/>
      <family val="2"/>
    </font>
    <font>
      <b/>
      <sz val="11"/>
      <color theme="0"/>
      <name val="Arial"/>
      <family val="2"/>
    </font>
    <font>
      <i/>
      <sz val="10"/>
      <color theme="0" tint="-0.249977111117893"/>
      <name val="Arial"/>
      <family val="2"/>
    </font>
    <font>
      <sz val="10"/>
      <color theme="0"/>
      <name val="Arial"/>
      <family val="2"/>
    </font>
    <font>
      <sz val="10"/>
      <color theme="0" tint="-0.499984740745262"/>
      <name val="Arial"/>
      <family val="2"/>
    </font>
    <font>
      <sz val="8"/>
      <color theme="0" tint="-0.499984740745262"/>
      <name val="Arial"/>
      <family val="2"/>
    </font>
    <font>
      <i/>
      <sz val="10"/>
      <color theme="1"/>
      <name val="Arial"/>
      <family val="2"/>
    </font>
    <font>
      <sz val="11"/>
      <color theme="1"/>
      <name val="Arial"/>
      <family val="2"/>
    </font>
    <font>
      <sz val="22"/>
      <color theme="1"/>
      <name val="Arial"/>
      <family val="2"/>
    </font>
    <font>
      <sz val="16"/>
      <color theme="1"/>
      <name val="Arial"/>
      <family val="2"/>
    </font>
    <font>
      <sz val="14"/>
      <color theme="1"/>
      <name val="Arial"/>
      <family val="2"/>
    </font>
    <font>
      <sz val="14"/>
      <color theme="0"/>
      <name val="Arial"/>
      <family val="2"/>
    </font>
    <font>
      <b/>
      <sz val="12"/>
      <color theme="1"/>
      <name val="Arial"/>
      <family val="2"/>
    </font>
    <font>
      <b/>
      <sz val="12"/>
      <color theme="1"/>
      <name val="Franklin Gothic Book"/>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bgColor indexed="64"/>
      </patternFill>
    </fill>
  </fills>
  <borders count="25">
    <border>
      <left/>
      <right/>
      <top/>
      <bottom/>
      <diagonal/>
    </border>
    <border>
      <left style="medium">
        <color theme="0"/>
      </left>
      <right/>
      <top style="medium">
        <color theme="0"/>
      </top>
      <bottom/>
      <diagonal/>
    </border>
    <border>
      <left/>
      <right style="medium">
        <color theme="0"/>
      </right>
      <top style="medium">
        <color theme="0"/>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2" fillId="0" borderId="0" xfId="0" applyFont="1" applyAlignment="1">
      <alignment vertical="center"/>
    </xf>
    <xf numFmtId="0" fontId="6" fillId="0" borderId="0" xfId="0" applyFont="1" applyAlignment="1">
      <alignment vertical="center" wrapText="1"/>
    </xf>
    <xf numFmtId="9" fontId="6" fillId="0" borderId="0" xfId="2" applyFont="1" applyAlignment="1">
      <alignment vertical="center" wrapText="1"/>
    </xf>
    <xf numFmtId="164" fontId="6" fillId="0" borderId="0" xfId="1" applyFont="1" applyAlignment="1">
      <alignment vertical="center" wrapText="1"/>
    </xf>
    <xf numFmtId="9" fontId="6" fillId="0" borderId="0" xfId="0" applyNumberFormat="1" applyFont="1" applyAlignment="1">
      <alignment vertical="center" wrapText="1"/>
    </xf>
    <xf numFmtId="9" fontId="6" fillId="0" borderId="0" xfId="1" applyNumberFormat="1" applyFont="1" applyAlignment="1">
      <alignment vertical="center" wrapText="1"/>
    </xf>
    <xf numFmtId="0" fontId="5" fillId="0" borderId="0" xfId="0" applyFont="1" applyAlignment="1">
      <alignment vertical="center" wrapText="1"/>
    </xf>
    <xf numFmtId="0" fontId="2"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7"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10" fillId="0" borderId="0" xfId="0" applyFont="1" applyAlignment="1" applyProtection="1">
      <alignment vertical="top" wrapTex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3" fillId="3" borderId="5"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5" borderId="15" xfId="0" applyFont="1" applyFill="1" applyBorder="1" applyAlignment="1" applyProtection="1">
      <alignment horizontal="center" vertical="center"/>
      <protection hidden="1"/>
    </xf>
    <xf numFmtId="0" fontId="3" fillId="6" borderId="15" xfId="0" applyFont="1" applyFill="1" applyBorder="1" applyAlignment="1" applyProtection="1">
      <alignment horizontal="center" vertical="center"/>
      <protection hidden="1"/>
    </xf>
    <xf numFmtId="0" fontId="3" fillId="7" borderId="4"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7" borderId="4" xfId="0" applyFont="1" applyFill="1" applyBorder="1" applyAlignment="1" applyProtection="1">
      <alignment horizontal="center" vertical="center" wrapText="1"/>
      <protection hidden="1"/>
    </xf>
    <xf numFmtId="165" fontId="2" fillId="9" borderId="16" xfId="1" applyNumberFormat="1" applyFont="1" applyFill="1" applyBorder="1" applyAlignment="1" applyProtection="1">
      <alignment vertical="center"/>
      <protection hidden="1"/>
    </xf>
    <xf numFmtId="165" fontId="2" fillId="10" borderId="16" xfId="1" applyNumberFormat="1" applyFont="1" applyFill="1" applyBorder="1" applyAlignment="1" applyProtection="1">
      <alignment vertical="center"/>
      <protection hidden="1"/>
    </xf>
    <xf numFmtId="165" fontId="2" fillId="11" borderId="16" xfId="1" applyNumberFormat="1" applyFont="1" applyFill="1" applyBorder="1" applyAlignment="1" applyProtection="1">
      <alignment vertical="center"/>
      <protection hidden="1"/>
    </xf>
    <xf numFmtId="165" fontId="2" fillId="12" borderId="16" xfId="1" applyNumberFormat="1" applyFont="1" applyFill="1" applyBorder="1" applyAlignment="1" applyProtection="1">
      <alignment vertical="center"/>
      <protection hidden="1"/>
    </xf>
    <xf numFmtId="165" fontId="2" fillId="8" borderId="7" xfId="1" applyNumberFormat="1" applyFont="1" applyFill="1" applyBorder="1" applyAlignment="1" applyProtection="1">
      <alignment vertical="center"/>
      <protection hidden="1"/>
    </xf>
    <xf numFmtId="165" fontId="8" fillId="8" borderId="13" xfId="0" applyNumberFormat="1" applyFont="1" applyFill="1" applyBorder="1" applyAlignment="1" applyProtection="1">
      <alignment vertical="center"/>
      <protection hidden="1"/>
    </xf>
    <xf numFmtId="9" fontId="2" fillId="8" borderId="13" xfId="2" applyFont="1" applyFill="1" applyBorder="1" applyAlignment="1" applyProtection="1">
      <alignment horizontal="center" vertical="center"/>
      <protection hidden="1"/>
    </xf>
    <xf numFmtId="165" fontId="2" fillId="8" borderId="16" xfId="1" applyNumberFormat="1" applyFont="1" applyFill="1" applyBorder="1" applyAlignment="1" applyProtection="1">
      <alignment vertical="center" wrapText="1"/>
      <protection hidden="1"/>
    </xf>
    <xf numFmtId="9" fontId="8" fillId="9" borderId="16" xfId="2" applyFont="1" applyFill="1" applyBorder="1" applyAlignment="1" applyProtection="1">
      <alignment horizontal="center" vertical="center"/>
      <protection hidden="1"/>
    </xf>
    <xf numFmtId="9" fontId="2" fillId="10" borderId="16" xfId="2" applyFont="1" applyFill="1" applyBorder="1" applyAlignment="1" applyProtection="1">
      <alignment horizontal="center" vertical="center"/>
      <protection hidden="1"/>
    </xf>
    <xf numFmtId="9" fontId="2" fillId="11" borderId="16" xfId="2" applyFont="1" applyFill="1" applyBorder="1" applyAlignment="1" applyProtection="1">
      <alignment horizontal="center" vertical="center"/>
      <protection hidden="1"/>
    </xf>
    <xf numFmtId="9" fontId="2" fillId="12" borderId="16" xfId="2" applyFont="1" applyFill="1" applyBorder="1" applyAlignment="1" applyProtection="1">
      <alignment horizontal="center" vertical="center"/>
      <protection hidden="1"/>
    </xf>
    <xf numFmtId="9" fontId="2" fillId="8" borderId="7" xfId="2" applyFont="1" applyFill="1" applyBorder="1" applyAlignment="1" applyProtection="1">
      <alignment horizontal="center" vertical="center"/>
      <protection hidden="1"/>
    </xf>
    <xf numFmtId="165" fontId="2" fillId="8" borderId="7" xfId="1" applyNumberFormat="1" applyFont="1" applyFill="1" applyBorder="1" applyAlignment="1" applyProtection="1">
      <alignment vertical="center" wrapText="1"/>
      <protection hidden="1"/>
    </xf>
    <xf numFmtId="0" fontId="12" fillId="0" borderId="0" xfId="0" applyFont="1" applyAlignment="1" applyProtection="1">
      <alignment vertical="center"/>
      <protection hidden="1"/>
    </xf>
    <xf numFmtId="165" fontId="2" fillId="9" borderId="17" xfId="1" applyNumberFormat="1" applyFont="1" applyFill="1" applyBorder="1" applyAlignment="1" applyProtection="1">
      <alignment vertical="center"/>
      <protection hidden="1"/>
    </xf>
    <xf numFmtId="165" fontId="2" fillId="10" borderId="17" xfId="1" applyNumberFormat="1" applyFont="1" applyFill="1" applyBorder="1" applyAlignment="1" applyProtection="1">
      <alignment vertical="center"/>
      <protection hidden="1"/>
    </xf>
    <xf numFmtId="165" fontId="2" fillId="11" borderId="17" xfId="1" applyNumberFormat="1" applyFont="1" applyFill="1" applyBorder="1" applyAlignment="1" applyProtection="1">
      <alignment vertical="center"/>
      <protection hidden="1"/>
    </xf>
    <xf numFmtId="165" fontId="2" fillId="12" borderId="17" xfId="1" applyNumberFormat="1" applyFont="1" applyFill="1" applyBorder="1" applyAlignment="1" applyProtection="1">
      <alignment vertical="center"/>
      <protection hidden="1"/>
    </xf>
    <xf numFmtId="165" fontId="2" fillId="8" borderId="1" xfId="1" applyNumberFormat="1" applyFont="1" applyFill="1" applyBorder="1" applyAlignment="1" applyProtection="1">
      <alignment vertical="center"/>
      <protection hidden="1"/>
    </xf>
    <xf numFmtId="9" fontId="2" fillId="8" borderId="2" xfId="2" applyFont="1" applyFill="1" applyBorder="1" applyAlignment="1" applyProtection="1">
      <alignment horizontal="center" vertical="center"/>
      <protection hidden="1"/>
    </xf>
    <xf numFmtId="9" fontId="8" fillId="9" borderId="17" xfId="2" applyFont="1" applyFill="1" applyBorder="1" applyAlignment="1" applyProtection="1">
      <alignment horizontal="center" vertical="center"/>
      <protection hidden="1"/>
    </xf>
    <xf numFmtId="9" fontId="2" fillId="10" borderId="17" xfId="2" applyFont="1" applyFill="1" applyBorder="1" applyAlignment="1" applyProtection="1">
      <alignment horizontal="center" vertical="center"/>
      <protection hidden="1"/>
    </xf>
    <xf numFmtId="9" fontId="2" fillId="11" borderId="17" xfId="2" applyFont="1" applyFill="1" applyBorder="1" applyAlignment="1" applyProtection="1">
      <alignment horizontal="center" vertical="center"/>
      <protection hidden="1"/>
    </xf>
    <xf numFmtId="9" fontId="2" fillId="12" borderId="17" xfId="2"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165" fontId="13" fillId="0" borderId="0" xfId="0" applyNumberFormat="1" applyFont="1" applyAlignment="1" applyProtection="1">
      <alignment vertical="center"/>
      <protection hidden="1"/>
    </xf>
    <xf numFmtId="0" fontId="13" fillId="0" borderId="0" xfId="0" applyFont="1" applyAlignment="1" applyProtection="1">
      <alignment vertical="center" wrapText="1"/>
      <protection hidden="1"/>
    </xf>
    <xf numFmtId="166" fontId="8" fillId="9" borderId="16" xfId="2" applyNumberFormat="1" applyFont="1" applyFill="1" applyBorder="1" applyAlignment="1" applyProtection="1">
      <alignment horizontal="center" vertical="center"/>
      <protection hidden="1"/>
    </xf>
    <xf numFmtId="166" fontId="2" fillId="10" borderId="16" xfId="2" applyNumberFormat="1" applyFont="1" applyFill="1" applyBorder="1" applyAlignment="1" applyProtection="1">
      <alignment horizontal="center" vertical="center"/>
      <protection hidden="1"/>
    </xf>
    <xf numFmtId="166" fontId="2" fillId="11" borderId="16" xfId="2" applyNumberFormat="1" applyFont="1" applyFill="1" applyBorder="1" applyAlignment="1" applyProtection="1">
      <alignment horizontal="center" vertical="center"/>
      <protection hidden="1"/>
    </xf>
    <xf numFmtId="166" fontId="2" fillId="12" borderId="16" xfId="2" applyNumberFormat="1" applyFont="1" applyFill="1" applyBorder="1" applyAlignment="1" applyProtection="1">
      <alignment horizontal="center" vertical="center"/>
      <protection hidden="1"/>
    </xf>
    <xf numFmtId="166" fontId="2" fillId="8" borderId="7" xfId="2" applyNumberFormat="1" applyFont="1" applyFill="1" applyBorder="1" applyAlignment="1" applyProtection="1">
      <alignment horizontal="center" vertical="center"/>
      <protection hidden="1"/>
    </xf>
    <xf numFmtId="0" fontId="14" fillId="0" borderId="0" xfId="0" applyFont="1" applyAlignment="1" applyProtection="1">
      <alignment vertical="top" wrapText="1"/>
      <protection hidden="1"/>
    </xf>
    <xf numFmtId="0" fontId="15"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2" fillId="0" borderId="0" xfId="0" applyFont="1"/>
    <xf numFmtId="165" fontId="8" fillId="8" borderId="13" xfId="0" applyNumberFormat="1" applyFont="1" applyFill="1" applyBorder="1" applyAlignment="1" applyProtection="1">
      <alignment vertical="center" wrapText="1"/>
      <protection hidden="1"/>
    </xf>
    <xf numFmtId="166" fontId="8" fillId="9" borderId="17" xfId="2" applyNumberFormat="1" applyFont="1" applyFill="1" applyBorder="1" applyAlignment="1" applyProtection="1">
      <alignment horizontal="center" vertical="center"/>
      <protection hidden="1"/>
    </xf>
    <xf numFmtId="166" fontId="2" fillId="10" borderId="17" xfId="2" applyNumberFormat="1" applyFont="1" applyFill="1" applyBorder="1" applyAlignment="1" applyProtection="1">
      <alignment horizontal="center" vertical="center"/>
      <protection hidden="1"/>
    </xf>
    <xf numFmtId="166" fontId="2" fillId="11" borderId="17" xfId="2" applyNumberFormat="1" applyFont="1" applyFill="1" applyBorder="1" applyAlignment="1" applyProtection="1">
      <alignment horizontal="center" vertical="center"/>
      <protection hidden="1"/>
    </xf>
    <xf numFmtId="166" fontId="2" fillId="12" borderId="17" xfId="2" applyNumberFormat="1" applyFont="1" applyFill="1" applyBorder="1" applyAlignment="1" applyProtection="1">
      <alignment horizontal="center" vertical="center"/>
      <protection hidden="1"/>
    </xf>
    <xf numFmtId="166" fontId="2" fillId="8" borderId="1" xfId="2" applyNumberFormat="1" applyFont="1" applyFill="1" applyBorder="1" applyAlignment="1" applyProtection="1">
      <alignment horizontal="center" vertical="center"/>
      <protection hidden="1"/>
    </xf>
    <xf numFmtId="0" fontId="17" fillId="0" borderId="0" xfId="0" applyFont="1"/>
    <xf numFmtId="0" fontId="0" fillId="0" borderId="0" xfId="0" applyAlignment="1">
      <alignment vertical="center" wrapText="1"/>
    </xf>
    <xf numFmtId="0" fontId="0" fillId="0" borderId="18" xfId="0" applyBorder="1" applyAlignment="1">
      <alignment vertical="center" wrapText="1"/>
    </xf>
    <xf numFmtId="0" fontId="11" fillId="13" borderId="5" xfId="0" applyFont="1" applyFill="1" applyBorder="1" applyAlignment="1" applyProtection="1">
      <alignment horizontal="left" vertical="center"/>
      <protection hidden="1"/>
    </xf>
    <xf numFmtId="0" fontId="11" fillId="13" borderId="5" xfId="0" applyFont="1" applyFill="1" applyBorder="1" applyAlignment="1" applyProtection="1">
      <alignment horizontal="left" vertical="center" wrapText="1"/>
      <protection hidden="1"/>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13" fillId="2" borderId="0" xfId="0" applyFont="1" applyFill="1" applyAlignment="1" applyProtection="1">
      <alignment vertical="center"/>
      <protection hidden="1"/>
    </xf>
    <xf numFmtId="0" fontId="0" fillId="0" borderId="19" xfId="0" applyBorder="1" applyAlignment="1">
      <alignment vertical="center" wrapText="1"/>
    </xf>
    <xf numFmtId="0" fontId="22" fillId="0" borderId="0" xfId="0" applyFont="1" applyAlignment="1">
      <alignment horizontal="right" vertical="center"/>
    </xf>
    <xf numFmtId="165" fontId="22" fillId="0" borderId="0" xfId="1" applyNumberFormat="1" applyFont="1" applyAlignment="1">
      <alignment vertical="center"/>
    </xf>
    <xf numFmtId="165" fontId="2" fillId="0" borderId="0" xfId="1" applyNumberFormat="1" applyFont="1" applyAlignment="1">
      <alignment vertical="center"/>
    </xf>
    <xf numFmtId="0" fontId="3" fillId="0" borderId="0" xfId="0" applyFont="1" applyAlignment="1">
      <alignment vertical="center"/>
    </xf>
    <xf numFmtId="0" fontId="2" fillId="0" borderId="0" xfId="0" applyFont="1" applyAlignment="1" applyProtection="1">
      <alignment horizontal="right" vertical="center"/>
      <protection hidden="1"/>
    </xf>
    <xf numFmtId="0" fontId="3" fillId="0" borderId="0" xfId="0" applyFont="1" applyAlignment="1">
      <alignment vertical="center" wrapText="1"/>
    </xf>
    <xf numFmtId="0" fontId="2" fillId="0" borderId="0" xfId="0" applyFont="1" applyAlignment="1">
      <alignment horizontal="right" vertical="center"/>
    </xf>
    <xf numFmtId="0" fontId="6" fillId="0" borderId="0" xfId="0" applyFont="1" applyAlignment="1">
      <alignment horizontal="right" vertical="center" wrapText="1"/>
    </xf>
    <xf numFmtId="0" fontId="23" fillId="9" borderId="18" xfId="0" applyFont="1" applyFill="1" applyBorder="1" applyAlignment="1">
      <alignment vertical="center" wrapText="1"/>
    </xf>
    <xf numFmtId="9" fontId="23" fillId="9" borderId="18" xfId="0" applyNumberFormat="1" applyFont="1" applyFill="1" applyBorder="1" applyAlignment="1">
      <alignment vertical="center" wrapText="1"/>
    </xf>
    <xf numFmtId="0" fontId="23" fillId="9" borderId="0" xfId="0" applyFont="1" applyFill="1" applyAlignment="1">
      <alignment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3" fillId="9"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9" borderId="21" xfId="0" applyFont="1" applyFill="1" applyBorder="1" applyAlignment="1">
      <alignment horizontal="center" vertical="center" wrapText="1"/>
    </xf>
    <xf numFmtId="0" fontId="16" fillId="0" borderId="0" xfId="0" applyFont="1" applyAlignment="1">
      <alignment horizontal="center" vertical="center"/>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center" wrapText="1"/>
      <protection hidden="1"/>
    </xf>
    <xf numFmtId="165" fontId="2" fillId="8" borderId="6" xfId="1" applyNumberFormat="1" applyFont="1" applyFill="1" applyBorder="1" applyAlignment="1" applyProtection="1">
      <alignment horizontal="left" vertical="center" wrapText="1"/>
      <protection hidden="1"/>
    </xf>
    <xf numFmtId="165" fontId="2" fillId="8" borderId="13" xfId="1" applyNumberFormat="1" applyFont="1" applyFill="1" applyBorder="1" applyAlignment="1" applyProtection="1">
      <alignment horizontal="left" vertical="center" wrapText="1"/>
      <protection hidden="1"/>
    </xf>
    <xf numFmtId="0" fontId="11" fillId="13" borderId="7" xfId="0" applyFont="1" applyFill="1" applyBorder="1" applyAlignment="1" applyProtection="1">
      <alignment horizontal="left" vertical="center" wrapText="1" indent="1"/>
      <protection hidden="1"/>
    </xf>
    <xf numFmtId="0" fontId="11" fillId="13" borderId="6" xfId="0" applyFont="1" applyFill="1" applyBorder="1" applyAlignment="1" applyProtection="1">
      <alignment horizontal="left" vertical="center" wrapText="1" indent="1"/>
      <protection hidden="1"/>
    </xf>
    <xf numFmtId="0" fontId="11" fillId="13" borderId="13" xfId="0" applyFont="1" applyFill="1" applyBorder="1" applyAlignment="1" applyProtection="1">
      <alignment horizontal="left" vertical="center" wrapText="1" indent="1"/>
      <protection hidden="1"/>
    </xf>
    <xf numFmtId="0" fontId="3" fillId="7" borderId="15" xfId="0" applyFont="1" applyFill="1" applyBorder="1" applyAlignment="1" applyProtection="1">
      <alignment horizontal="center" vertical="center"/>
      <protection hidden="1"/>
    </xf>
    <xf numFmtId="0" fontId="7" fillId="8" borderId="12" xfId="0" applyFont="1" applyFill="1" applyBorder="1" applyAlignment="1" applyProtection="1">
      <alignment horizontal="left" vertical="center" wrapText="1" indent="1"/>
      <protection hidden="1"/>
    </xf>
    <xf numFmtId="0" fontId="9" fillId="13" borderId="7" xfId="0" applyFont="1" applyFill="1" applyBorder="1" applyAlignment="1" applyProtection="1">
      <alignment horizontal="left" vertical="center"/>
      <protection hidden="1"/>
    </xf>
    <xf numFmtId="0" fontId="9" fillId="13" borderId="6" xfId="0" applyFont="1" applyFill="1" applyBorder="1" applyAlignment="1" applyProtection="1">
      <alignment horizontal="left" vertical="center"/>
      <protection hidden="1"/>
    </xf>
    <xf numFmtId="0" fontId="9" fillId="13" borderId="13" xfId="0" applyFont="1" applyFill="1" applyBorder="1" applyAlignment="1" applyProtection="1">
      <alignment horizontal="left" vertical="center"/>
      <protection hidden="1"/>
    </xf>
    <xf numFmtId="0" fontId="10" fillId="8" borderId="14" xfId="0" applyFont="1" applyFill="1" applyBorder="1" applyAlignment="1" applyProtection="1">
      <alignment horizontal="left" vertical="center" wrapText="1"/>
      <protection hidden="1"/>
    </xf>
    <xf numFmtId="0" fontId="10" fillId="8" borderId="0" xfId="0" applyFont="1" applyFill="1" applyAlignment="1" applyProtection="1">
      <alignment horizontal="left" vertical="center" wrapText="1"/>
      <protection hidden="1"/>
    </xf>
    <xf numFmtId="165" fontId="2" fillId="8" borderId="7" xfId="1" applyNumberFormat="1" applyFont="1" applyFill="1" applyBorder="1" applyAlignment="1" applyProtection="1">
      <alignment horizontal="left" vertical="center" wrapText="1"/>
    </xf>
    <xf numFmtId="165" fontId="2" fillId="8" borderId="13" xfId="1" applyNumberFormat="1" applyFont="1" applyFill="1" applyBorder="1" applyAlignment="1" applyProtection="1">
      <alignment horizontal="left" vertical="center" wrapText="1"/>
    </xf>
    <xf numFmtId="0" fontId="4" fillId="0" borderId="0" xfId="0" applyFont="1" applyAlignment="1" applyProtection="1">
      <alignment horizontal="center" vertical="top" wrapText="1"/>
      <protection hidden="1"/>
    </xf>
    <xf numFmtId="0" fontId="7" fillId="8" borderId="11" xfId="0" applyFont="1" applyFill="1" applyBorder="1" applyAlignment="1" applyProtection="1">
      <alignment horizontal="left" vertical="center" indent="1"/>
      <protection hidden="1"/>
    </xf>
    <xf numFmtId="0" fontId="9" fillId="13" borderId="8" xfId="0" applyFont="1" applyFill="1" applyBorder="1" applyAlignment="1" applyProtection="1">
      <alignment horizontal="left" vertical="center"/>
      <protection hidden="1"/>
    </xf>
    <xf numFmtId="0" fontId="9" fillId="13" borderId="4" xfId="0" applyFont="1" applyFill="1" applyBorder="1" applyAlignment="1" applyProtection="1">
      <alignment horizontal="left" vertical="center"/>
      <protection hidden="1"/>
    </xf>
    <xf numFmtId="0" fontId="9" fillId="13" borderId="3" xfId="0" applyFont="1" applyFill="1" applyBorder="1" applyAlignment="1" applyProtection="1">
      <alignment horizontal="left" vertical="center"/>
      <protection hidden="1"/>
    </xf>
    <xf numFmtId="0" fontId="9" fillId="13" borderId="5" xfId="0" applyFont="1" applyFill="1" applyBorder="1" applyAlignment="1" applyProtection="1">
      <alignment horizontal="left" vertical="center"/>
      <protection hidden="1"/>
    </xf>
    <xf numFmtId="0" fontId="10" fillId="8" borderId="9" xfId="0" applyFont="1" applyFill="1" applyBorder="1" applyAlignment="1" applyProtection="1">
      <alignment horizontal="left" vertical="top" wrapText="1"/>
      <protection hidden="1"/>
    </xf>
    <xf numFmtId="0" fontId="10" fillId="8" borderId="0" xfId="0" applyFont="1" applyFill="1" applyAlignment="1" applyProtection="1">
      <alignment horizontal="left" vertical="top" wrapText="1"/>
      <protection hidden="1"/>
    </xf>
    <xf numFmtId="0" fontId="7" fillId="8" borderId="10" xfId="0" applyFont="1" applyFill="1" applyBorder="1" applyAlignment="1" applyProtection="1">
      <alignment horizontal="left" vertical="center" indent="1"/>
      <protection hidden="1"/>
    </xf>
    <xf numFmtId="0" fontId="21" fillId="13"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Protection="1">
      <protection locked="0"/>
    </xf>
    <xf numFmtId="167" fontId="0" fillId="0" borderId="0" xfId="0" applyNumberFormat="1" applyProtection="1">
      <protection locked="0"/>
    </xf>
    <xf numFmtId="9" fontId="0" fillId="0" borderId="0" xfId="0" applyNumberFormat="1" applyProtection="1">
      <protection locked="0"/>
    </xf>
    <xf numFmtId="0" fontId="0" fillId="0" borderId="0" xfId="0" applyAlignment="1" applyProtection="1">
      <alignment vertical="center" wrapText="1"/>
      <protection locked="0"/>
    </xf>
  </cellXfs>
  <cellStyles count="3">
    <cellStyle name="Comma" xfId="1" builtinId="3"/>
    <cellStyle name="Normal" xfId="0" builtinId="0"/>
    <cellStyle name="Percent" xfId="2" builtinId="5"/>
  </cellStyles>
  <dxfs count="34">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0" tint="-0.499984740745262"/>
      </font>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0" tint="-0.49998474074526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theme="0"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Profile'!$A$11:$A$17</c:f>
              <c:strCache>
                <c:ptCount val="7"/>
                <c:pt idx="0">
                  <c:v>Life insurance</c:v>
                </c:pt>
                <c:pt idx="1">
                  <c:v>Non-life insurance</c:v>
                </c:pt>
                <c:pt idx="2">
                  <c:v>Composite (life and non-life) insurance</c:v>
                </c:pt>
                <c:pt idx="3">
                  <c:v>Health insurance</c:v>
                </c:pt>
                <c:pt idx="4">
                  <c:v>Microinsurance</c:v>
                </c:pt>
                <c:pt idx="5">
                  <c:v>Specialized insurance</c:v>
                </c:pt>
                <c:pt idx="6">
                  <c:v>Other</c:v>
                </c:pt>
              </c:strCache>
            </c:strRef>
          </c:cat>
          <c:val>
            <c:numRef>
              <c:f>'Insurers Profile'!$B$11:$B$17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24C-4B60-9254-2C91837775F4}"/>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'Gender Pay Gap'!$A$25:$A$27</c:f>
              <c:strCache>
                <c:ptCount val="3"/>
                <c:pt idx="0">
                  <c:v>Low or Nil</c:v>
                </c:pt>
                <c:pt idx="1">
                  <c:v>Med</c:v>
                </c:pt>
                <c:pt idx="2">
                  <c:v>High</c:v>
                </c:pt>
              </c:strCache>
            </c:strRef>
          </c:cat>
          <c:val>
            <c:numRef>
              <c:f>'Gender Pay Gap'!$B$25:$B$27</c:f>
              <c:numCache>
                <c:formatCode>_(* #,##0_);_(* \(#,##0\);_(* "-"??_);_(@_)</c:formatCode>
                <c:ptCount val="3"/>
                <c:pt idx="0">
                  <c:v>0</c:v>
                </c:pt>
                <c:pt idx="1">
                  <c:v>0</c:v>
                </c:pt>
                <c:pt idx="2">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AE6B-4DF1-9189-350418FB26A5}"/>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AE6B-4DF1-9189-350418FB26A5}"/>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AE6B-4DF1-9189-350418FB26A5}"/>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AE6B-4DF1-9189-350418FB26A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514-4CD2-A20D-C515A0BDFDFC}"/>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EC7C-4EB8-AFAE-66FBD82478B7}"/>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E40-4031-82FB-75EE9FDB6014}"/>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1E40-4031-82FB-75EE9FDB6014}"/>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1E40-4031-82FB-75EE9FDB6014}"/>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1E40-4031-82FB-75EE9FDB6014}"/>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7B52-4792-B4FF-DD347D9F6265}"/>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2E7-4C50-93C0-84476131E4A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51A7-4C98-94FC-5C4DB5410BCA}"/>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51A7-4C98-94FC-5C4DB5410BCA}"/>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51A7-4C98-94FC-5C4DB5410BCA}"/>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51A7-4C98-94FC-5C4DB5410BCA}"/>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AEB-483E-9BEB-DC722E237CE8}"/>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C34B-4076-98EA-EC1001178A2F}"/>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Profile'!$A$25:$A$27</c:f>
              <c:strCache>
                <c:ptCount val="3"/>
                <c:pt idx="0">
                  <c:v>Within country only (local)</c:v>
                </c:pt>
                <c:pt idx="1">
                  <c:v>Across multiple countries in the same continent (regional)</c:v>
                </c:pt>
                <c:pt idx="2">
                  <c:v>Across different continents (global)</c:v>
                </c:pt>
              </c:strCache>
            </c:strRef>
          </c:cat>
          <c:val>
            <c:numRef>
              <c:f>'Insurers Profile'!$B$25:$B$27</c:f>
              <c:numCache>
                <c:formatCode>_(* #,##0_);_(* \(#,##0\);_(* "-"??_);_(@_)</c:formatCode>
                <c:ptCount val="3"/>
                <c:pt idx="0">
                  <c:v>0</c:v>
                </c:pt>
                <c:pt idx="1">
                  <c:v>0</c:v>
                </c:pt>
                <c:pt idx="2">
                  <c:v>0</c:v>
                </c:pt>
              </c:numCache>
            </c:numRef>
          </c:val>
          <c:extLst>
            <c:ext xmlns:c16="http://schemas.microsoft.com/office/drawing/2014/chart" uri="{C3380CC4-5D6E-409C-BE32-E72D297353CC}">
              <c16:uniqueId val="{00000000-59E9-48F2-AF0C-A0E95BCEA356}"/>
            </c:ext>
          </c:extLst>
        </c:ser>
        <c:dLbls>
          <c:showLegendKey val="0"/>
          <c:showVal val="0"/>
          <c:showCatName val="0"/>
          <c:showSerName val="0"/>
          <c:showPercent val="0"/>
          <c:showBubbleSize val="0"/>
        </c:dLbls>
        <c:gapWidth val="500"/>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0CB6-4536-8DEC-F306B551ED5B}"/>
            </c:ext>
          </c:extLst>
        </c:ser>
        <c:ser>
          <c:idx val="3"/>
          <c:order val="1"/>
          <c:spPr>
            <a:solidFill>
              <a:schemeClr val="accent4"/>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1-0CB6-4536-8DEC-F306B551ED5B}"/>
            </c:ext>
          </c:extLst>
        </c:ser>
        <c:ser>
          <c:idx val="1"/>
          <c:order val="2"/>
          <c:spPr>
            <a:solidFill>
              <a:schemeClr val="accent2"/>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2-0CB6-4536-8DEC-F306B551ED5B}"/>
            </c:ext>
          </c:extLst>
        </c:ser>
        <c:ser>
          <c:idx val="0"/>
          <c:order val="3"/>
          <c:spPr>
            <a:solidFill>
              <a:schemeClr val="accent1"/>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3-0CB6-4536-8DEC-F306B551ED5B}"/>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9694833444861E-2"/>
          <c:y val="7.9501021630670271E-2"/>
          <c:w val="0.86279256467316745"/>
          <c:h val="0.78554571382056959"/>
        </c:manualLayout>
      </c:layout>
      <c:barChart>
        <c:barDir val="col"/>
        <c:grouping val="clustered"/>
        <c:varyColors val="0"/>
        <c:ser>
          <c:idx val="2"/>
          <c:order val="0"/>
          <c:spPr>
            <a:solidFill>
              <a:schemeClr val="accent3"/>
            </a:solidFill>
            <a:ln>
              <a:noFill/>
            </a:ln>
            <a:effectLst/>
          </c:spPr>
          <c:invertIfNegative val="0"/>
          <c:val>
            <c:numLit>
              <c:formatCode>General</c:formatCode>
              <c:ptCount val="1"/>
              <c:pt idx="0">
                <c:v>1</c:v>
              </c:pt>
            </c:numLit>
          </c:val>
          <c:extLst>
            <c:ext xmlns:c16="http://schemas.microsoft.com/office/drawing/2014/chart" uri="{C3380CC4-5D6E-409C-BE32-E72D297353CC}">
              <c16:uniqueId val="{00000000-19BF-4E80-B3FD-1EE9FBDD5941}"/>
            </c:ext>
          </c:extLst>
        </c:ser>
        <c:dLbls>
          <c:showLegendKey val="0"/>
          <c:showVal val="0"/>
          <c:showCatName val="0"/>
          <c:showSerName val="0"/>
          <c:showPercent val="0"/>
          <c:showBubbleSize val="0"/>
        </c:dLbls>
        <c:gapWidth val="101"/>
        <c:overlap val="100"/>
        <c:axId val="1880551631"/>
        <c:axId val="1880548303"/>
      </c:barChart>
      <c:catAx>
        <c:axId val="1880551631"/>
        <c:scaling>
          <c:orientation val="minMax"/>
        </c:scaling>
        <c:delete val="1"/>
        <c:axPos val="b"/>
        <c:majorTickMark val="out"/>
        <c:minorTickMark val="none"/>
        <c:tickLblPos val="nextTo"/>
        <c:crossAx val="1880548303"/>
        <c:crosses val="autoZero"/>
        <c:auto val="1"/>
        <c:lblAlgn val="ctr"/>
        <c:lblOffset val="100"/>
        <c:noMultiLvlLbl val="0"/>
      </c:catAx>
      <c:valAx>
        <c:axId val="1880548303"/>
        <c:scaling>
          <c:orientation val="minMax"/>
        </c:scaling>
        <c:delete val="1"/>
        <c:axPos val="l"/>
        <c:numFmt formatCode="General" sourceLinked="1"/>
        <c:majorTickMark val="out"/>
        <c:minorTickMark val="none"/>
        <c:tickLblPos val="nextTo"/>
        <c:crossAx val="1880551631"/>
        <c:crosses val="autoZero"/>
        <c:crossBetween val="between"/>
      </c:valAx>
      <c:spPr>
        <a:solidFill>
          <a:srgbClr val="D7E2DC">
            <a:alpha val="72000"/>
          </a:srgbClr>
        </a:solidFill>
        <a:ln w="9525">
          <a:solidFill>
            <a:schemeClr val="bg1"/>
          </a:solid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FA7-4D53-AD6D-C2F108806DE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Indicators'!$M$20:$Q$20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FA7-4D53-AD6D-C2F108806DE2}"/>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94-46A6-812A-3533CA342E01}"/>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Indicators'!$M$21:$Q$21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B94-46A6-812A-3533CA342E01}"/>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75-4551-9DCC-96060D12EA7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75-4551-9DCC-96060D12EA7A}"/>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AE0-46D6-B5F7-0AE93A8134E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Indicators'!$M$23:$Q$23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AE0-46D6-B5F7-0AE93A8134EC}"/>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DEF-49FB-A47C-C67D6264DD78}"/>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Indicators'!$M$24:$Q$24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DEF-49FB-A47C-C67D6264DD78}"/>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B4D-4930-BF9D-A4280C0FA0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Indicators'!$M$27:$Q$27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B4D-4930-BF9D-A4280C0FA03E}"/>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C66-4916-BA52-FD80EAC36B7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Indicators'!$M$28:$Q$28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C66-4916-BA52-FD80EAC36B7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223-4C14-90C0-8F867676D5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Indicators'!$M$29:$Q$29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223-4C14-90C0-8F867676D5D0}"/>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Profile'!$A$37:$A$40</c:f>
              <c:strCache>
                <c:ptCount val="4"/>
                <c:pt idx="0">
                  <c:v>Less than or equal to 100</c:v>
                </c:pt>
                <c:pt idx="1">
                  <c:v>101-500</c:v>
                </c:pt>
                <c:pt idx="2">
                  <c:v>501-1000</c:v>
                </c:pt>
                <c:pt idx="3">
                  <c:v>More than 1000</c:v>
                </c:pt>
              </c:strCache>
            </c:strRef>
          </c:cat>
          <c:val>
            <c:numRef>
              <c:f>'Insurers Profile'!$B$37:$B$40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E5-427A-82B7-FBA1EF186FCA}"/>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876-4EBD-A8F4-6086155D8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876-4EBD-A8F4-6086155D832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DDD-4D36-933F-367F73731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Indicators'!$M$31:$Q$31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7DDD-4D36-933F-367F7373110D}"/>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Board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EFD-4D28-B339-13C8A12CF1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Indicators'!$M$34:$Q$34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EFD-4D28-B339-13C8A12CF1DB}"/>
            </c:ext>
          </c:extLst>
        </c:ser>
        <c:dLbls>
          <c:showLegendKey val="0"/>
          <c:showVal val="0"/>
          <c:showCatName val="0"/>
          <c:showSerName val="0"/>
          <c:showPercent val="0"/>
          <c:showBubbleSize val="0"/>
        </c:dLbls>
        <c:gapWidth val="219"/>
        <c:overlap val="-27"/>
        <c:axId val="455673119"/>
        <c:axId val="456595455"/>
      </c:barChart>
      <c:catAx>
        <c:axId val="4556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6595455"/>
        <c:crosses val="autoZero"/>
        <c:auto val="1"/>
        <c:lblAlgn val="ctr"/>
        <c:lblOffset val="100"/>
        <c:noMultiLvlLbl val="0"/>
      </c:catAx>
      <c:valAx>
        <c:axId val="456595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25" r="0.25" t="0.75" header="0.3" footer="0.3"/>
    <c:pageSetup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9C8-4B5C-B42D-2D4468C85D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Indicators'!$M$35:$Q$35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9C8-4B5C-B42D-2D4468C85D87}"/>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97E-478A-BD8B-3D1FCE23ED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Indicators'!$M$36:$Q$36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897E-478A-BD8B-3D1FCE23ED43}"/>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7F6-427C-821C-8347196E0F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Indicators'!$M$37:$Q$37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7F6-427C-821C-8347196E0FF1}"/>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E5B-4790-90F4-B187C5AB4F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Indicators'!$M$38:$Q$38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EE5B-4790-90F4-B187C5AB4F40}"/>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5A0-4218-B31A-A93BFE11A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Indicators'!$M$41:$Q$41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5A0-4218-B31A-A93BFE11AAC5}"/>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Executive management (CEO and CEO direct reports)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80F-4621-81E9-B3C588E4D7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Indicators'!$M$42:$Q$42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780F-4621-81E9-B3C588E4D75F}"/>
            </c:ext>
          </c:extLst>
        </c:ser>
        <c:dLbls>
          <c:showLegendKey val="0"/>
          <c:showVal val="0"/>
          <c:showCatName val="0"/>
          <c:showSerName val="0"/>
          <c:showPercent val="0"/>
          <c:showBubbleSize val="0"/>
        </c:dLbls>
        <c:gapWidth val="219"/>
        <c:overlap val="-27"/>
        <c:axId val="455693759"/>
        <c:axId val="856535231"/>
      </c:barChart>
      <c:catAx>
        <c:axId val="455693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5231"/>
        <c:crosses val="autoZero"/>
        <c:auto val="1"/>
        <c:lblAlgn val="ctr"/>
        <c:lblOffset val="100"/>
        <c:noMultiLvlLbl val="0"/>
      </c:catAx>
      <c:valAx>
        <c:axId val="85653523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93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People Managers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ACF-4B94-BBDE-A7D7CAF9120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Indicators'!$M$43:$Q$43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5ACF-4B94-BBDE-A7D7CAF91203}"/>
            </c:ext>
          </c:extLst>
        </c:ser>
        <c:dLbls>
          <c:showLegendKey val="0"/>
          <c:showVal val="0"/>
          <c:showCatName val="0"/>
          <c:showSerName val="0"/>
          <c:showPercent val="0"/>
          <c:showBubbleSize val="0"/>
        </c:dLbls>
        <c:gapWidth val="219"/>
        <c:overlap val="-27"/>
        <c:axId val="455681759"/>
        <c:axId val="845873855"/>
      </c:barChart>
      <c:catAx>
        <c:axId val="455681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73855"/>
        <c:crosses val="autoZero"/>
        <c:auto val="1"/>
        <c:lblAlgn val="ctr"/>
        <c:lblOffset val="100"/>
        <c:noMultiLvlLbl val="0"/>
      </c:catAx>
      <c:valAx>
        <c:axId val="845873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55681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Profile'!$A$11:$A$14</c:f>
              <c:strCache>
                <c:ptCount val="4"/>
                <c:pt idx="0">
                  <c:v>Yes</c:v>
                </c:pt>
                <c:pt idx="1">
                  <c:v>No</c:v>
                </c:pt>
                <c:pt idx="2">
                  <c:v>Work in progress</c:v>
                </c:pt>
                <c:pt idx="3">
                  <c:v>Sometimes</c:v>
                </c:pt>
              </c:strCache>
            </c:strRef>
          </c:cat>
          <c:val>
            <c:numRef>
              <c:f>'Insurers Org DEI Profile'!$B$11:$B$14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9A-4843-AD3D-5E37BC813D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Indicators'!$M$44:$Q$44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119A-4843-AD3D-5E37BC813DE3}"/>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All salaried employees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EFDB-4019-900A-8291A955ED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FDB-4019-900A-8291A955EDF4}"/>
            </c:ext>
          </c:extLst>
        </c:ser>
        <c:dLbls>
          <c:showLegendKey val="0"/>
          <c:showVal val="0"/>
          <c:showCatName val="0"/>
          <c:showSerName val="0"/>
          <c:showPercent val="0"/>
          <c:showBubbleSize val="0"/>
        </c:dLbls>
        <c:gapWidth val="219"/>
        <c:overlap val="-27"/>
        <c:axId val="865725167"/>
        <c:axId val="856536719"/>
      </c:barChart>
      <c:catAx>
        <c:axId val="86572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56536719"/>
        <c:crosses val="autoZero"/>
        <c:auto val="1"/>
        <c:lblAlgn val="ctr"/>
        <c:lblOffset val="100"/>
        <c:noMultiLvlLbl val="0"/>
      </c:catAx>
      <c:valAx>
        <c:axId val="856536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65725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Licensed agents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F57F-4D60-9FBD-6F6C415E86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Indicators'!$M$19:$Q$19</c:f>
              <c:strCache>
                <c:ptCount val="5"/>
                <c:pt idx="0">
                  <c:v>Female</c:v>
                </c:pt>
                <c:pt idx="1">
                  <c:v>Male</c:v>
                </c:pt>
                <c:pt idx="2">
                  <c:v>Other</c:v>
                </c:pt>
                <c:pt idx="3">
                  <c:v>Unknown</c:v>
                </c:pt>
                <c:pt idx="4">
                  <c:v>Total</c:v>
                </c:pt>
              </c:strCache>
            </c:strRef>
          </c:cat>
          <c:val>
            <c:numRef>
              <c:f>'Output - Key Indicators'!$M$48:$Q$48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57F-4D60-9FBD-6F6C415E8627}"/>
            </c:ext>
          </c:extLst>
        </c:ser>
        <c:dLbls>
          <c:showLegendKey val="0"/>
          <c:showVal val="0"/>
          <c:showCatName val="0"/>
          <c:showSerName val="0"/>
          <c:showPercent val="0"/>
          <c:showBubbleSize val="0"/>
        </c:dLbls>
        <c:gapWidth val="219"/>
        <c:overlap val="-27"/>
        <c:axId val="877192319"/>
        <c:axId val="845882783"/>
      </c:barChart>
      <c:catAx>
        <c:axId val="87719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45882783"/>
        <c:crosses val="autoZero"/>
        <c:auto val="1"/>
        <c:lblAlgn val="ctr"/>
        <c:lblOffset val="100"/>
        <c:noMultiLvlLbl val="0"/>
      </c:catAx>
      <c:valAx>
        <c:axId val="845882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7719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Profile'!$A$37:$A$40</c:f>
              <c:strCache>
                <c:ptCount val="4"/>
                <c:pt idx="0">
                  <c:v>Yes</c:v>
                </c:pt>
                <c:pt idx="1">
                  <c:v>No</c:v>
                </c:pt>
                <c:pt idx="2">
                  <c:v>Work in progress</c:v>
                </c:pt>
                <c:pt idx="3">
                  <c:v>Sometimes</c:v>
                </c:pt>
              </c:strCache>
            </c:strRef>
          </c:cat>
          <c:val>
            <c:numRef>
              <c:f>'Insurers Org DEI Profile'!$B$37:$B$40</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Profile'!$A$49:$A$52</c:f>
              <c:strCache>
                <c:ptCount val="4"/>
                <c:pt idx="0">
                  <c:v>Yes</c:v>
                </c:pt>
                <c:pt idx="1">
                  <c:v>No</c:v>
                </c:pt>
                <c:pt idx="2">
                  <c:v>Work in progress</c:v>
                </c:pt>
                <c:pt idx="3">
                  <c:v>Sometimes</c:v>
                </c:pt>
              </c:strCache>
            </c:strRef>
          </c:cat>
          <c:val>
            <c:numRef>
              <c:f>'Insurers Org DEI Profile'!$B$49:$B$52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4143-4E16-A60F-F32D32543E83}"/>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Profile'!$A$59:$A$62</c:f>
              <c:strCache>
                <c:ptCount val="4"/>
                <c:pt idx="0">
                  <c:v>Yes</c:v>
                </c:pt>
                <c:pt idx="1">
                  <c:v>No</c:v>
                </c:pt>
                <c:pt idx="2">
                  <c:v>Work in progress</c:v>
                </c:pt>
                <c:pt idx="3">
                  <c:v>Sometimes</c:v>
                </c:pt>
              </c:strCache>
            </c:strRef>
          </c:cat>
          <c:val>
            <c:numRef>
              <c:f>'Insurers Org DEI Profile'!$B$59:$B$62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B90-4C8C-8CEC-A1020ECB60DC}"/>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oddFooter>&amp;L&amp;"Arial,Regular"&amp;8&amp;K04+000Developed by: Access to Insurance Initiative&amp;C&amp;"Arial,Regular"&amp;8&amp;K04+000
https://www.a2ii.org/en/home&amp;R&amp;"Arial,Regular"&amp;8&amp;K04+000&amp;P</c:oddFooter>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'Insurers Org DEI Profile'!$A$25:$A$28</c:f>
              <c:strCache>
                <c:ptCount val="4"/>
                <c:pt idx="0">
                  <c:v>Yes</c:v>
                </c:pt>
                <c:pt idx="1">
                  <c:v>No</c:v>
                </c:pt>
                <c:pt idx="2">
                  <c:v>Work in progress</c:v>
                </c:pt>
                <c:pt idx="3">
                  <c:v>Sometimes</c:v>
                </c:pt>
              </c:strCache>
            </c:strRef>
          </c:cat>
          <c:val>
            <c:numRef>
              <c:f>'Insurers Org DEI Profile'!$B$25:$B$28</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E56-440C-8A19-CFF07B9FEF6B}"/>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'Gender Pay Gap'!$A$11:$A$14</c:f>
              <c:strCache>
                <c:ptCount val="4"/>
                <c:pt idx="0">
                  <c:v>Yes</c:v>
                </c:pt>
                <c:pt idx="1">
                  <c:v>No</c:v>
                </c:pt>
                <c:pt idx="2">
                  <c:v>Work in progress</c:v>
                </c:pt>
                <c:pt idx="3">
                  <c:v>Sometimes</c:v>
                </c:pt>
              </c:strCache>
            </c:strRef>
          </c:cat>
          <c:val>
            <c:numRef>
              <c:f>'Gender Pay Gap'!$B$11:$B$14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9877-4D2F-918A-42EFE3CCB5F6}"/>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1.jpeg"/><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0.xml"/><Relationship Id="rId3" Type="http://schemas.openxmlformats.org/officeDocument/2006/relationships/image" Target="../media/image4.png"/><Relationship Id="rId21" Type="http://schemas.openxmlformats.org/officeDocument/2006/relationships/image" Target="../media/image11.svg"/><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image" Target="../media/image9.svg"/><Relationship Id="rId2" Type="http://schemas.openxmlformats.org/officeDocument/2006/relationships/image" Target="../media/image3.svg"/><Relationship Id="rId16" Type="http://schemas.openxmlformats.org/officeDocument/2006/relationships/image" Target="../media/image8.png"/><Relationship Id="rId20" Type="http://schemas.openxmlformats.org/officeDocument/2006/relationships/image" Target="../media/image10.png"/><Relationship Id="rId1" Type="http://schemas.openxmlformats.org/officeDocument/2006/relationships/image" Target="../media/image2.png"/><Relationship Id="rId6" Type="http://schemas.openxmlformats.org/officeDocument/2006/relationships/chart" Target="../charts/chart12.xml"/><Relationship Id="rId11" Type="http://schemas.openxmlformats.org/officeDocument/2006/relationships/chart" Target="../charts/chart17.xml"/><Relationship Id="rId24" Type="http://schemas.openxmlformats.org/officeDocument/2006/relationships/image" Target="../media/image1.jpeg"/><Relationship Id="rId5" Type="http://schemas.openxmlformats.org/officeDocument/2006/relationships/chart" Target="../charts/chart11.xml"/><Relationship Id="rId15" Type="http://schemas.openxmlformats.org/officeDocument/2006/relationships/image" Target="../media/image7.svg"/><Relationship Id="rId23" Type="http://schemas.openxmlformats.org/officeDocument/2006/relationships/image" Target="../media/image13.svg"/><Relationship Id="rId10" Type="http://schemas.openxmlformats.org/officeDocument/2006/relationships/chart" Target="../charts/chart16.xml"/><Relationship Id="rId19" Type="http://schemas.openxmlformats.org/officeDocument/2006/relationships/chart" Target="../charts/chart21.xml"/><Relationship Id="rId4" Type="http://schemas.openxmlformats.org/officeDocument/2006/relationships/image" Target="../media/image5.svg"/><Relationship Id="rId9" Type="http://schemas.openxmlformats.org/officeDocument/2006/relationships/chart" Target="../charts/chart15.xml"/><Relationship Id="rId14" Type="http://schemas.openxmlformats.org/officeDocument/2006/relationships/image" Target="../media/image6.png"/><Relationship Id="rId22"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chart" Target="../charts/chart31.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5" Type="http://schemas.openxmlformats.org/officeDocument/2006/relationships/chart" Target="../charts/chart36.xml"/><Relationship Id="rId4" Type="http://schemas.openxmlformats.org/officeDocument/2006/relationships/chart" Target="../charts/chart3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3</xdr:col>
      <xdr:colOff>114300</xdr:colOff>
      <xdr:row>0</xdr:row>
      <xdr:rowOff>142875</xdr:rowOff>
    </xdr:from>
    <xdr:to>
      <xdr:col>9</xdr:col>
      <xdr:colOff>619125</xdr:colOff>
      <xdr:row>1</xdr:row>
      <xdr:rowOff>723900</xdr:rowOff>
    </xdr:to>
    <xdr:sp macro="" textlink="">
      <xdr:nvSpPr>
        <xdr:cNvPr id="4" name="Callout: Line with Border and Accent Bar 3">
          <a:extLst>
            <a:ext uri="{FF2B5EF4-FFF2-40B4-BE49-F238E27FC236}">
              <a16:creationId xmlns:a16="http://schemas.microsoft.com/office/drawing/2014/main" id="{4F165CDE-8979-4065-8D51-C1CE2433A2A6}"/>
            </a:ext>
          </a:extLst>
        </xdr:cNvPr>
        <xdr:cNvSpPr/>
      </xdr:nvSpPr>
      <xdr:spPr>
        <a:xfrm>
          <a:off x="2266950" y="142875"/>
          <a:ext cx="4867275" cy="1028700"/>
        </a:xfrm>
        <a:prstGeom prst="accentBorderCallout1">
          <a:avLst>
            <a:gd name="adj1" fmla="val 24811"/>
            <a:gd name="adj2" fmla="val -1938"/>
            <a:gd name="adj3" fmla="val 220512"/>
            <a:gd name="adj4" fmla="val -42030"/>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100" b="0" i="1">
              <a:solidFill>
                <a:schemeClr val="accent6">
                  <a:lumMod val="75000"/>
                </a:schemeClr>
              </a:solidFill>
              <a:effectLst/>
              <a:latin typeface="Arial" panose="020B0604020202020204" pitchFamily="34" charset="0"/>
              <a:ea typeface="+mn-ea"/>
              <a:cs typeface="Arial" panose="020B0604020202020204" pitchFamily="34" charset="0"/>
            </a:rPr>
            <a:t>Instruction for</a:t>
          </a:r>
          <a:r>
            <a:rPr lang="en-US" sz="1100" b="0" i="1" baseline="0">
              <a:solidFill>
                <a:schemeClr val="accent6">
                  <a:lumMod val="75000"/>
                </a:schemeClr>
              </a:solidFill>
              <a:effectLst/>
              <a:latin typeface="Arial" panose="020B0604020202020204" pitchFamily="34" charset="0"/>
              <a:ea typeface="+mn-ea"/>
              <a:cs typeface="Arial" panose="020B0604020202020204" pitchFamily="34" charset="0"/>
            </a:rPr>
            <a:t> regulators: </a:t>
          </a:r>
          <a:endParaRPr lang="en-US" b="0">
            <a:solidFill>
              <a:schemeClr val="accent6">
                <a:lumMod val="75000"/>
              </a:schemeClr>
            </a:solidFill>
            <a:effectLst/>
            <a:latin typeface="Arial" panose="020B0604020202020204" pitchFamily="34" charset="0"/>
            <a:cs typeface="Arial" panose="020B0604020202020204" pitchFamily="34" charset="0"/>
          </a:endParaRPr>
        </a:p>
        <a:p>
          <a:endParaRPr lang="en-US" sz="1100" b="0" baseline="0">
            <a:solidFill>
              <a:schemeClr val="accent6">
                <a:lumMod val="75000"/>
              </a:schemeClr>
            </a:solidFill>
            <a:effectLst/>
            <a:latin typeface="Arial" panose="020B0604020202020204" pitchFamily="34" charset="0"/>
            <a:ea typeface="+mn-ea"/>
            <a:cs typeface="Arial" panose="020B0604020202020204" pitchFamily="34" charset="0"/>
          </a:endParaRPr>
        </a:p>
        <a:p>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Paste the output row from </a:t>
          </a:r>
          <a:r>
            <a:rPr lang="en-US" sz="1100" b="1" baseline="0">
              <a:solidFill>
                <a:schemeClr val="accent6">
                  <a:lumMod val="75000"/>
                </a:schemeClr>
              </a:solidFill>
              <a:effectLst/>
              <a:latin typeface="Arial" panose="020B0604020202020204" pitchFamily="34" charset="0"/>
              <a:ea typeface="+mn-ea"/>
              <a:cs typeface="Arial" panose="020B0604020202020204" pitchFamily="34" charset="0"/>
            </a:rPr>
            <a:t>row no. 5 onwards</a:t>
          </a:r>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 from each insurer by selecting "</a:t>
          </a:r>
          <a:r>
            <a:rPr lang="en-US" sz="1100" b="1" u="sng" baseline="0">
              <a:solidFill>
                <a:schemeClr val="accent6">
                  <a:lumMod val="75000"/>
                </a:schemeClr>
              </a:solidFill>
              <a:effectLst/>
              <a:latin typeface="Arial" panose="020B0604020202020204" pitchFamily="34" charset="0"/>
              <a:ea typeface="+mn-ea"/>
              <a:cs typeface="Arial" panose="020B0604020202020204" pitchFamily="34" charset="0"/>
            </a:rPr>
            <a:t>Paste special as Values &amp; Number Formatting</a:t>
          </a:r>
          <a:r>
            <a:rPr lang="en-US" sz="1100" b="0" baseline="0">
              <a:solidFill>
                <a:schemeClr val="accent6">
                  <a:lumMod val="75000"/>
                </a:schemeClr>
              </a:solidFill>
              <a:effectLst/>
              <a:latin typeface="Arial" panose="020B0604020202020204" pitchFamily="34" charset="0"/>
              <a:ea typeface="+mn-ea"/>
              <a:cs typeface="Arial" panose="020B0604020202020204" pitchFamily="34" charset="0"/>
            </a:rPr>
            <a:t>".  Do NOT to make any manual edits in this sheet.</a:t>
          </a:r>
          <a:endParaRPr lang="en-US" b="0">
            <a:solidFill>
              <a:schemeClr val="accent6">
                <a:lumMod val="75000"/>
              </a:schemeClr>
            </a:solidFill>
            <a:effectLst/>
            <a:latin typeface="Arial" panose="020B0604020202020204" pitchFamily="34" charset="0"/>
            <a:cs typeface="Arial" panose="020B0604020202020204" pitchFamily="34" charset="0"/>
          </a:endParaRPr>
        </a:p>
        <a:p>
          <a:pPr algn="l"/>
          <a:endParaRPr lang="en-US" sz="1100" b="0">
            <a:solidFill>
              <a:schemeClr val="accent6">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344010</xdr:colOff>
      <xdr:row>4</xdr:row>
      <xdr:rowOff>94409</xdr:rowOff>
    </xdr:from>
    <xdr:to>
      <xdr:col>9</xdr:col>
      <xdr:colOff>76973</xdr:colOff>
      <xdr:row>19</xdr:row>
      <xdr:rowOff>124609</xdr:rowOff>
    </xdr:to>
    <xdr:graphicFrame macro="">
      <xdr:nvGraphicFramePr>
        <xdr:cNvPr id="2" name="Chart 1">
          <a:extLst>
            <a:ext uri="{FF2B5EF4-FFF2-40B4-BE49-F238E27FC236}">
              <a16:creationId xmlns:a16="http://schemas.microsoft.com/office/drawing/2014/main" id="{25DD3B91-1114-4D24-8C4B-3C9E7EDF5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333656</xdr:colOff>
      <xdr:row>20</xdr:row>
      <xdr:rowOff>154081</xdr:rowOff>
    </xdr:from>
    <xdr:to>
      <xdr:col>9</xdr:col>
      <xdr:colOff>57150</xdr:colOff>
      <xdr:row>36</xdr:row>
      <xdr:rowOff>36922</xdr:rowOff>
    </xdr:to>
    <xdr:graphicFrame macro="">
      <xdr:nvGraphicFramePr>
        <xdr:cNvPr id="5" name="Chart 4">
          <a:extLst>
            <a:ext uri="{FF2B5EF4-FFF2-40B4-BE49-F238E27FC236}">
              <a16:creationId xmlns:a16="http://schemas.microsoft.com/office/drawing/2014/main" id="{6C1E53C7-33D7-450F-AD9B-AA019F170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7</xdr:row>
      <xdr:rowOff>19049</xdr:rowOff>
    </xdr:from>
    <xdr:to>
      <xdr:col>11</xdr:col>
      <xdr:colOff>104775</xdr:colOff>
      <xdr:row>19</xdr:row>
      <xdr:rowOff>140969</xdr:rowOff>
    </xdr:to>
    <xdr:graphicFrame macro="">
      <xdr:nvGraphicFramePr>
        <xdr:cNvPr id="3" name="Chart 2">
          <a:extLst>
            <a:ext uri="{FF2B5EF4-FFF2-40B4-BE49-F238E27FC236}">
              <a16:creationId xmlns:a16="http://schemas.microsoft.com/office/drawing/2014/main" id="{5E32261A-E8AE-4D95-BEEB-F75226B65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47623</xdr:colOff>
      <xdr:row>20</xdr:row>
      <xdr:rowOff>152401</xdr:rowOff>
    </xdr:from>
    <xdr:to>
      <xdr:col>11</xdr:col>
      <xdr:colOff>114299</xdr:colOff>
      <xdr:row>33</xdr:row>
      <xdr:rowOff>140971</xdr:rowOff>
    </xdr:to>
    <xdr:graphicFrame macro="">
      <xdr:nvGraphicFramePr>
        <xdr:cNvPr id="4" name="Chart 3">
          <a:extLst>
            <a:ext uri="{FF2B5EF4-FFF2-40B4-BE49-F238E27FC236}">
              <a16:creationId xmlns:a16="http://schemas.microsoft.com/office/drawing/2014/main" id="{88B6363D-7344-4DE7-9211-BF803B84C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35</xdr:row>
      <xdr:rowOff>171450</xdr:rowOff>
    </xdr:from>
    <xdr:to>
      <xdr:col>10</xdr:col>
      <xdr:colOff>504824</xdr:colOff>
      <xdr:row>46</xdr:row>
      <xdr:rowOff>64770</xdr:rowOff>
    </xdr:to>
    <xdr:graphicFrame macro="">
      <xdr:nvGraphicFramePr>
        <xdr:cNvPr id="5" name="Chart 4">
          <a:extLst>
            <a:ext uri="{FF2B5EF4-FFF2-40B4-BE49-F238E27FC236}">
              <a16:creationId xmlns:a16="http://schemas.microsoft.com/office/drawing/2014/main" id="{54563494-8B44-4586-878C-0FC3833FE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139700</xdr:colOff>
      <xdr:row>0</xdr:row>
      <xdr:rowOff>152400</xdr:rowOff>
    </xdr:from>
    <xdr:to>
      <xdr:col>0</xdr:col>
      <xdr:colOff>1397828</xdr:colOff>
      <xdr:row>2</xdr:row>
      <xdr:rowOff>13812</xdr:rowOff>
    </xdr:to>
    <xdr:pic>
      <xdr:nvPicPr>
        <xdr:cNvPr id="9" name="Picture 8" descr="Access to Insurance Initiative (A2ii) | LinkedIn">
          <a:extLst>
            <a:ext uri="{FF2B5EF4-FFF2-40B4-BE49-F238E27FC236}">
              <a16:creationId xmlns:a16="http://schemas.microsoft.com/office/drawing/2014/main" id="{82EC8A9D-76F8-4402-8513-9C255130920D}"/>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6872" b="28215"/>
        <a:stretch/>
      </xdr:blipFill>
      <xdr:spPr bwMode="auto">
        <a:xfrm>
          <a:off x="139700" y="15240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5DDA3AA8-8212-434D-88EC-C7B61B358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47624</xdr:colOff>
      <xdr:row>34</xdr:row>
      <xdr:rowOff>104775</xdr:rowOff>
    </xdr:from>
    <xdr:to>
      <xdr:col>10</xdr:col>
      <xdr:colOff>409574</xdr:colOff>
      <xdr:row>43</xdr:row>
      <xdr:rowOff>142875</xdr:rowOff>
    </xdr:to>
    <xdr:graphicFrame macro="">
      <xdr:nvGraphicFramePr>
        <xdr:cNvPr id="5" name="Chart 4">
          <a:extLst>
            <a:ext uri="{FF2B5EF4-FFF2-40B4-BE49-F238E27FC236}">
              <a16:creationId xmlns:a16="http://schemas.microsoft.com/office/drawing/2014/main" id="{20204FE4-4AE5-4A66-9386-335257C49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57149</xdr:colOff>
      <xdr:row>45</xdr:row>
      <xdr:rowOff>85725</xdr:rowOff>
    </xdr:from>
    <xdr:to>
      <xdr:col>11</xdr:col>
      <xdr:colOff>9524</xdr:colOff>
      <xdr:row>53</xdr:row>
      <xdr:rowOff>123825</xdr:rowOff>
    </xdr:to>
    <xdr:graphicFrame macro="">
      <xdr:nvGraphicFramePr>
        <xdr:cNvPr id="6" name="Chart 5">
          <a:extLst>
            <a:ext uri="{FF2B5EF4-FFF2-40B4-BE49-F238E27FC236}">
              <a16:creationId xmlns:a16="http://schemas.microsoft.com/office/drawing/2014/main" id="{B9746520-3A14-492C-E1E5-23A5F4679F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19050</xdr:colOff>
      <xdr:row>55</xdr:row>
      <xdr:rowOff>104775</xdr:rowOff>
    </xdr:from>
    <xdr:to>
      <xdr:col>10</xdr:col>
      <xdr:colOff>381000</xdr:colOff>
      <xdr:row>62</xdr:row>
      <xdr:rowOff>152400</xdr:rowOff>
    </xdr:to>
    <xdr:graphicFrame macro="">
      <xdr:nvGraphicFramePr>
        <xdr:cNvPr id="7" name="Chart 6">
          <a:extLst>
            <a:ext uri="{FF2B5EF4-FFF2-40B4-BE49-F238E27FC236}">
              <a16:creationId xmlns:a16="http://schemas.microsoft.com/office/drawing/2014/main" id="{D9B41E3B-F96A-4855-A28B-DCD374589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57149</xdr:colOff>
      <xdr:row>18</xdr:row>
      <xdr:rowOff>95250</xdr:rowOff>
    </xdr:from>
    <xdr:to>
      <xdr:col>11</xdr:col>
      <xdr:colOff>114300</xdr:colOff>
      <xdr:row>29</xdr:row>
      <xdr:rowOff>152401</xdr:rowOff>
    </xdr:to>
    <xdr:graphicFrame macro="">
      <xdr:nvGraphicFramePr>
        <xdr:cNvPr id="8" name="Chart 7">
          <a:extLst>
            <a:ext uri="{FF2B5EF4-FFF2-40B4-BE49-F238E27FC236}">
              <a16:creationId xmlns:a16="http://schemas.microsoft.com/office/drawing/2014/main" id="{38C5F706-BB88-7D41-221F-B5C9761C8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127000</xdr:colOff>
      <xdr:row>0</xdr:row>
      <xdr:rowOff>114300</xdr:rowOff>
    </xdr:from>
    <xdr:to>
      <xdr:col>0</xdr:col>
      <xdr:colOff>1385128</xdr:colOff>
      <xdr:row>1</xdr:row>
      <xdr:rowOff>566262</xdr:rowOff>
    </xdr:to>
    <xdr:pic>
      <xdr:nvPicPr>
        <xdr:cNvPr id="9" name="Picture 8" descr="Access to Insurance Initiative (A2ii) | LinkedIn">
          <a:extLst>
            <a:ext uri="{FF2B5EF4-FFF2-40B4-BE49-F238E27FC236}">
              <a16:creationId xmlns:a16="http://schemas.microsoft.com/office/drawing/2014/main" id="{36821A34-E74C-42B3-BBA6-3DE7BBE48D5F}"/>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26872" b="28215"/>
        <a:stretch/>
      </xdr:blipFill>
      <xdr:spPr bwMode="auto">
        <a:xfrm>
          <a:off x="127000" y="11430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47624</xdr:colOff>
      <xdr:row>7</xdr:row>
      <xdr:rowOff>19050</xdr:rowOff>
    </xdr:from>
    <xdr:to>
      <xdr:col>11</xdr:col>
      <xdr:colOff>104775</xdr:colOff>
      <xdr:row>17</xdr:row>
      <xdr:rowOff>38101</xdr:rowOff>
    </xdr:to>
    <xdr:graphicFrame macro="">
      <xdr:nvGraphicFramePr>
        <xdr:cNvPr id="3" name="Chart 2">
          <a:extLst>
            <a:ext uri="{FF2B5EF4-FFF2-40B4-BE49-F238E27FC236}">
              <a16:creationId xmlns:a16="http://schemas.microsoft.com/office/drawing/2014/main" id="{76657025-733E-4C3D-9686-471910F04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47624</xdr:colOff>
      <xdr:row>18</xdr:row>
      <xdr:rowOff>114300</xdr:rowOff>
    </xdr:from>
    <xdr:to>
      <xdr:col>11</xdr:col>
      <xdr:colOff>104775</xdr:colOff>
      <xdr:row>27</xdr:row>
      <xdr:rowOff>152401</xdr:rowOff>
    </xdr:to>
    <xdr:graphicFrame macro="">
      <xdr:nvGraphicFramePr>
        <xdr:cNvPr id="8" name="Chart 7">
          <a:extLst>
            <a:ext uri="{FF2B5EF4-FFF2-40B4-BE49-F238E27FC236}">
              <a16:creationId xmlns:a16="http://schemas.microsoft.com/office/drawing/2014/main" id="{BFCB6CF0-DF74-B006-C1E2-ADDFC6B78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107950</xdr:colOff>
      <xdr:row>0</xdr:row>
      <xdr:rowOff>95250</xdr:rowOff>
    </xdr:from>
    <xdr:to>
      <xdr:col>0</xdr:col>
      <xdr:colOff>1366078</xdr:colOff>
      <xdr:row>1</xdr:row>
      <xdr:rowOff>547212</xdr:rowOff>
    </xdr:to>
    <xdr:pic>
      <xdr:nvPicPr>
        <xdr:cNvPr id="5" name="Picture 4" descr="Access to Insurance Initiative (A2ii) | LinkedIn">
          <a:extLst>
            <a:ext uri="{FF2B5EF4-FFF2-40B4-BE49-F238E27FC236}">
              <a16:creationId xmlns:a16="http://schemas.microsoft.com/office/drawing/2014/main" id="{7E675339-A50B-4A33-A54B-FB174B3CE761}"/>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6872" b="28215"/>
        <a:stretch/>
      </xdr:blipFill>
      <xdr:spPr bwMode="auto">
        <a:xfrm>
          <a:off x="107950" y="95250"/>
          <a:ext cx="1258128" cy="610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255406</xdr:colOff>
      <xdr:row>19</xdr:row>
      <xdr:rowOff>39206</xdr:rowOff>
    </xdr:from>
    <xdr:to>
      <xdr:col>0</xdr:col>
      <xdr:colOff>610591</xdr:colOff>
      <xdr:row>20</xdr:row>
      <xdr:rowOff>782</xdr:rowOff>
    </xdr:to>
    <xdr:pic>
      <xdr:nvPicPr>
        <xdr:cNvPr id="2" name="Graphic 1" descr="Group of women with solid fill">
          <a:extLst>
            <a:ext uri="{FF2B5EF4-FFF2-40B4-BE49-F238E27FC236}">
              <a16:creationId xmlns:a16="http://schemas.microsoft.com/office/drawing/2014/main" id="{5E00B5A5-DF25-41F5-969C-7D4F65BFA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5406" y="7259156"/>
          <a:ext cx="355185" cy="390201"/>
        </a:xfrm>
        <a:prstGeom prst="rect">
          <a:avLst/>
        </a:prstGeom>
      </xdr:spPr>
    </xdr:pic>
    <xdr:clientData/>
  </xdr:twoCellAnchor>
  <xdr:twoCellAnchor editAs="oneCell">
    <xdr:from>
      <xdr:col>0</xdr:col>
      <xdr:colOff>637647</xdr:colOff>
      <xdr:row>19</xdr:row>
      <xdr:rowOff>45884</xdr:rowOff>
    </xdr:from>
    <xdr:to>
      <xdr:col>0</xdr:col>
      <xdr:colOff>981696</xdr:colOff>
      <xdr:row>20</xdr:row>
      <xdr:rowOff>0</xdr:rowOff>
    </xdr:to>
    <xdr:pic>
      <xdr:nvPicPr>
        <xdr:cNvPr id="3" name="Graphic 2" descr="Group of men with solid fill">
          <a:extLst>
            <a:ext uri="{FF2B5EF4-FFF2-40B4-BE49-F238E27FC236}">
              <a16:creationId xmlns:a16="http://schemas.microsoft.com/office/drawing/2014/main" id="{F1983DBF-A478-4A4D-9654-22B867D289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7265834"/>
          <a:ext cx="344049" cy="382741"/>
        </a:xfrm>
        <a:prstGeom prst="rect">
          <a:avLst/>
        </a:prstGeom>
      </xdr:spPr>
    </xdr:pic>
    <xdr:clientData/>
  </xdr:twoCellAnchor>
  <xdr:twoCellAnchor>
    <xdr:from>
      <xdr:col>8</xdr:col>
      <xdr:colOff>0</xdr:colOff>
      <xdr:row>20</xdr:row>
      <xdr:rowOff>0</xdr:rowOff>
    </xdr:from>
    <xdr:to>
      <xdr:col>8</xdr:col>
      <xdr:colOff>0</xdr:colOff>
      <xdr:row>21</xdr:row>
      <xdr:rowOff>0</xdr:rowOff>
    </xdr:to>
    <xdr:graphicFrame macro="">
      <xdr:nvGraphicFramePr>
        <xdr:cNvPr id="4" name="Chart 3">
          <a:extLst>
            <a:ext uri="{FF2B5EF4-FFF2-40B4-BE49-F238E27FC236}">
              <a16:creationId xmlns:a16="http://schemas.microsoft.com/office/drawing/2014/main" id="{FF60619C-93A5-4D8B-B209-011921E5A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xdr:row>
      <xdr:rowOff>0</xdr:rowOff>
    </xdr:from>
    <xdr:to>
      <xdr:col>8</xdr:col>
      <xdr:colOff>0</xdr:colOff>
      <xdr:row>22</xdr:row>
      <xdr:rowOff>0</xdr:rowOff>
    </xdr:to>
    <xdr:graphicFrame macro="">
      <xdr:nvGraphicFramePr>
        <xdr:cNvPr id="5" name="Chart 4">
          <a:extLst>
            <a:ext uri="{FF2B5EF4-FFF2-40B4-BE49-F238E27FC236}">
              <a16:creationId xmlns:a16="http://schemas.microsoft.com/office/drawing/2014/main" id="{0EA94C6F-58D7-4771-BAC1-AAE76CBF1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23</xdr:row>
      <xdr:rowOff>0</xdr:rowOff>
    </xdr:from>
    <xdr:to>
      <xdr:col>8</xdr:col>
      <xdr:colOff>0</xdr:colOff>
      <xdr:row>24</xdr:row>
      <xdr:rowOff>0</xdr:rowOff>
    </xdr:to>
    <xdr:graphicFrame macro="">
      <xdr:nvGraphicFramePr>
        <xdr:cNvPr id="6" name="Chart 5">
          <a:extLst>
            <a:ext uri="{FF2B5EF4-FFF2-40B4-BE49-F238E27FC236}">
              <a16:creationId xmlns:a16="http://schemas.microsoft.com/office/drawing/2014/main" id="{4F0B6B4E-2ECC-4275-8C71-C044D09B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313384</xdr:colOff>
      <xdr:row>26</xdr:row>
      <xdr:rowOff>30923</xdr:rowOff>
    </xdr:from>
    <xdr:ext cx="355185" cy="380008"/>
    <xdr:pic>
      <xdr:nvPicPr>
        <xdr:cNvPr id="7" name="Graphic 6" descr="Group of women with solid fill">
          <a:extLst>
            <a:ext uri="{FF2B5EF4-FFF2-40B4-BE49-F238E27FC236}">
              <a16:creationId xmlns:a16="http://schemas.microsoft.com/office/drawing/2014/main" id="{0A21E789-CB54-4E18-AF00-3D885FF0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384" y="12708698"/>
          <a:ext cx="355185" cy="380008"/>
        </a:xfrm>
        <a:prstGeom prst="rect">
          <a:avLst/>
        </a:prstGeom>
      </xdr:spPr>
    </xdr:pic>
    <xdr:clientData/>
  </xdr:oneCellAnchor>
  <xdr:oneCellAnchor>
    <xdr:from>
      <xdr:col>0</xdr:col>
      <xdr:colOff>632885</xdr:colOff>
      <xdr:row>26</xdr:row>
      <xdr:rowOff>41122</xdr:rowOff>
    </xdr:from>
    <xdr:ext cx="344049" cy="370931"/>
    <xdr:pic>
      <xdr:nvPicPr>
        <xdr:cNvPr id="8" name="Graphic 7" descr="Group of men with solid fill">
          <a:extLst>
            <a:ext uri="{FF2B5EF4-FFF2-40B4-BE49-F238E27FC236}">
              <a16:creationId xmlns:a16="http://schemas.microsoft.com/office/drawing/2014/main" id="{BCD33FEE-BCD1-4176-BB5F-BF6431051B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2723659"/>
          <a:ext cx="344049" cy="370931"/>
        </a:xfrm>
        <a:prstGeom prst="rect">
          <a:avLst/>
        </a:prstGeom>
      </xdr:spPr>
    </xdr:pic>
    <xdr:clientData/>
  </xdr:oneCellAnchor>
  <xdr:twoCellAnchor>
    <xdr:from>
      <xdr:col>8</xdr:col>
      <xdr:colOff>0</xdr:colOff>
      <xdr:row>27</xdr:row>
      <xdr:rowOff>0</xdr:rowOff>
    </xdr:from>
    <xdr:to>
      <xdr:col>8</xdr:col>
      <xdr:colOff>0</xdr:colOff>
      <xdr:row>28</xdr:row>
      <xdr:rowOff>0</xdr:rowOff>
    </xdr:to>
    <xdr:graphicFrame macro="">
      <xdr:nvGraphicFramePr>
        <xdr:cNvPr id="9" name="Chart 8">
          <a:extLst>
            <a:ext uri="{FF2B5EF4-FFF2-40B4-BE49-F238E27FC236}">
              <a16:creationId xmlns:a16="http://schemas.microsoft.com/office/drawing/2014/main" id="{7E129E4C-53E4-4DBE-9D60-03BBAD59B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28</xdr:row>
      <xdr:rowOff>0</xdr:rowOff>
    </xdr:from>
    <xdr:to>
      <xdr:col>8</xdr:col>
      <xdr:colOff>0</xdr:colOff>
      <xdr:row>29</xdr:row>
      <xdr:rowOff>0</xdr:rowOff>
    </xdr:to>
    <xdr:graphicFrame macro="">
      <xdr:nvGraphicFramePr>
        <xdr:cNvPr id="10" name="Chart 9">
          <a:extLst>
            <a:ext uri="{FF2B5EF4-FFF2-40B4-BE49-F238E27FC236}">
              <a16:creationId xmlns:a16="http://schemas.microsoft.com/office/drawing/2014/main" id="{0886172B-F10E-4BD4-9A73-ADF6EED35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30</xdr:row>
      <xdr:rowOff>0</xdr:rowOff>
    </xdr:from>
    <xdr:to>
      <xdr:col>8</xdr:col>
      <xdr:colOff>0</xdr:colOff>
      <xdr:row>31</xdr:row>
      <xdr:rowOff>0</xdr:rowOff>
    </xdr:to>
    <xdr:graphicFrame macro="">
      <xdr:nvGraphicFramePr>
        <xdr:cNvPr id="11" name="Chart 10">
          <a:extLst>
            <a:ext uri="{FF2B5EF4-FFF2-40B4-BE49-F238E27FC236}">
              <a16:creationId xmlns:a16="http://schemas.microsoft.com/office/drawing/2014/main" id="{3CBBAA5D-4D3D-48A2-B8E9-BBE5E9686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0</xdr:col>
      <xdr:colOff>301583</xdr:colOff>
      <xdr:row>33</xdr:row>
      <xdr:rowOff>39206</xdr:rowOff>
    </xdr:from>
    <xdr:ext cx="355185" cy="380008"/>
    <xdr:pic>
      <xdr:nvPicPr>
        <xdr:cNvPr id="12" name="Graphic 11" descr="Group of women with solid fill">
          <a:extLst>
            <a:ext uri="{FF2B5EF4-FFF2-40B4-BE49-F238E27FC236}">
              <a16:creationId xmlns:a16="http://schemas.microsoft.com/office/drawing/2014/main" id="{11B9D8D5-CE5E-4FBB-AD2B-56D568F1E3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6345" y="15555431"/>
          <a:ext cx="355185" cy="380008"/>
        </a:xfrm>
        <a:prstGeom prst="rect">
          <a:avLst/>
        </a:prstGeom>
      </xdr:spPr>
    </xdr:pic>
    <xdr:clientData/>
  </xdr:oneCellAnchor>
  <xdr:oneCellAnchor>
    <xdr:from>
      <xdr:col>0</xdr:col>
      <xdr:colOff>632885</xdr:colOff>
      <xdr:row>33</xdr:row>
      <xdr:rowOff>41122</xdr:rowOff>
    </xdr:from>
    <xdr:ext cx="344049" cy="370931"/>
    <xdr:pic>
      <xdr:nvPicPr>
        <xdr:cNvPr id="13" name="Graphic 12" descr="Group of men with solid fill">
          <a:extLst>
            <a:ext uri="{FF2B5EF4-FFF2-40B4-BE49-F238E27FC236}">
              <a16:creationId xmlns:a16="http://schemas.microsoft.com/office/drawing/2014/main" id="{CA8616DF-859D-4E9E-8EB1-B27341E8A5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7647" y="15562109"/>
          <a:ext cx="344049" cy="370931"/>
        </a:xfrm>
        <a:prstGeom prst="rect">
          <a:avLst/>
        </a:prstGeom>
      </xdr:spPr>
    </xdr:pic>
    <xdr:clientData/>
  </xdr:oneCellAnchor>
  <xdr:twoCellAnchor>
    <xdr:from>
      <xdr:col>8</xdr:col>
      <xdr:colOff>0</xdr:colOff>
      <xdr:row>34</xdr:row>
      <xdr:rowOff>0</xdr:rowOff>
    </xdr:from>
    <xdr:to>
      <xdr:col>8</xdr:col>
      <xdr:colOff>0</xdr:colOff>
      <xdr:row>35</xdr:row>
      <xdr:rowOff>0</xdr:rowOff>
    </xdr:to>
    <xdr:graphicFrame macro="">
      <xdr:nvGraphicFramePr>
        <xdr:cNvPr id="14" name="Chart 13">
          <a:extLst>
            <a:ext uri="{FF2B5EF4-FFF2-40B4-BE49-F238E27FC236}">
              <a16:creationId xmlns:a16="http://schemas.microsoft.com/office/drawing/2014/main" id="{EC9EB90B-73A6-4141-BCA9-A90C0FC9F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35</xdr:row>
      <xdr:rowOff>0</xdr:rowOff>
    </xdr:from>
    <xdr:to>
      <xdr:col>8</xdr:col>
      <xdr:colOff>0</xdr:colOff>
      <xdr:row>36</xdr:row>
      <xdr:rowOff>0</xdr:rowOff>
    </xdr:to>
    <xdr:graphicFrame macro="">
      <xdr:nvGraphicFramePr>
        <xdr:cNvPr id="15" name="Chart 14">
          <a:extLst>
            <a:ext uri="{FF2B5EF4-FFF2-40B4-BE49-F238E27FC236}">
              <a16:creationId xmlns:a16="http://schemas.microsoft.com/office/drawing/2014/main" id="{20E99766-58EB-4699-BCAC-4FD017AD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37</xdr:row>
      <xdr:rowOff>0</xdr:rowOff>
    </xdr:from>
    <xdr:to>
      <xdr:col>8</xdr:col>
      <xdr:colOff>0</xdr:colOff>
      <xdr:row>38</xdr:row>
      <xdr:rowOff>0</xdr:rowOff>
    </xdr:to>
    <xdr:graphicFrame macro="">
      <xdr:nvGraphicFramePr>
        <xdr:cNvPr id="16" name="Chart 15">
          <a:extLst>
            <a:ext uri="{FF2B5EF4-FFF2-40B4-BE49-F238E27FC236}">
              <a16:creationId xmlns:a16="http://schemas.microsoft.com/office/drawing/2014/main" id="{C1AFA615-5813-4ED8-9D1C-F38A0332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oneCellAnchor>
    <xdr:from>
      <xdr:col>0</xdr:col>
      <xdr:colOff>17809</xdr:colOff>
      <xdr:row>26</xdr:row>
      <xdr:rowOff>62856</xdr:rowOff>
    </xdr:from>
    <xdr:ext cx="326542" cy="324001"/>
    <xdr:pic>
      <xdr:nvPicPr>
        <xdr:cNvPr id="17" name="Graphic 16" descr="Badge Follow with solid fill">
          <a:extLst>
            <a:ext uri="{FF2B5EF4-FFF2-40B4-BE49-F238E27FC236}">
              <a16:creationId xmlns:a16="http://schemas.microsoft.com/office/drawing/2014/main" id="{A3EDE291-D2B8-4742-BE8B-6C8C1D36614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17809" y="12745393"/>
          <a:ext cx="326542" cy="324001"/>
        </a:xfrm>
        <a:prstGeom prst="rect">
          <a:avLst/>
        </a:prstGeom>
      </xdr:spPr>
    </xdr:pic>
    <xdr:clientData/>
  </xdr:oneCellAnchor>
  <xdr:oneCellAnchor>
    <xdr:from>
      <xdr:col>0</xdr:col>
      <xdr:colOff>0</xdr:colOff>
      <xdr:row>33</xdr:row>
      <xdr:rowOff>46843</xdr:rowOff>
    </xdr:from>
    <xdr:ext cx="347870" cy="348298"/>
    <xdr:pic>
      <xdr:nvPicPr>
        <xdr:cNvPr id="18" name="Graphic 17" descr="Badge Unfollow with solid fill">
          <a:extLst>
            <a:ext uri="{FF2B5EF4-FFF2-40B4-BE49-F238E27FC236}">
              <a16:creationId xmlns:a16="http://schemas.microsoft.com/office/drawing/2014/main" id="{9AD4CABB-5EBD-41ED-991F-4624C2267DC9}"/>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0" y="15563068"/>
          <a:ext cx="347870" cy="348298"/>
        </a:xfrm>
        <a:prstGeom prst="rect">
          <a:avLst/>
        </a:prstGeom>
      </xdr:spPr>
    </xdr:pic>
    <xdr:clientData/>
  </xdr:oneCellAnchor>
  <xdr:twoCellAnchor>
    <xdr:from>
      <xdr:col>8</xdr:col>
      <xdr:colOff>0</xdr:colOff>
      <xdr:row>40</xdr:row>
      <xdr:rowOff>0</xdr:rowOff>
    </xdr:from>
    <xdr:to>
      <xdr:col>8</xdr:col>
      <xdr:colOff>0</xdr:colOff>
      <xdr:row>41</xdr:row>
      <xdr:rowOff>0</xdr:rowOff>
    </xdr:to>
    <xdr:graphicFrame macro="">
      <xdr:nvGraphicFramePr>
        <xdr:cNvPr id="19" name="Chart 18">
          <a:extLst>
            <a:ext uri="{FF2B5EF4-FFF2-40B4-BE49-F238E27FC236}">
              <a16:creationId xmlns:a16="http://schemas.microsoft.com/office/drawing/2014/main" id="{4678EC84-A83B-4B8A-AC21-993A76315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43</xdr:row>
      <xdr:rowOff>0</xdr:rowOff>
    </xdr:from>
    <xdr:to>
      <xdr:col>8</xdr:col>
      <xdr:colOff>0</xdr:colOff>
      <xdr:row>44</xdr:row>
      <xdr:rowOff>0</xdr:rowOff>
    </xdr:to>
    <xdr:graphicFrame macro="">
      <xdr:nvGraphicFramePr>
        <xdr:cNvPr id="21" name="Chart 20">
          <a:extLst>
            <a:ext uri="{FF2B5EF4-FFF2-40B4-BE49-F238E27FC236}">
              <a16:creationId xmlns:a16="http://schemas.microsoft.com/office/drawing/2014/main" id="{B701B7F8-6C7F-4572-B6A7-493A6E6D2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oneCellAnchor>
    <xdr:from>
      <xdr:col>0</xdr:col>
      <xdr:colOff>203544</xdr:colOff>
      <xdr:row>40</xdr:row>
      <xdr:rowOff>0</xdr:rowOff>
    </xdr:from>
    <xdr:ext cx="646390" cy="640031"/>
    <xdr:pic>
      <xdr:nvPicPr>
        <xdr:cNvPr id="22" name="Graphic 21" descr="Business Growth with solid fill">
          <a:extLst>
            <a:ext uri="{FF2B5EF4-FFF2-40B4-BE49-F238E27FC236}">
              <a16:creationId xmlns:a16="http://schemas.microsoft.com/office/drawing/2014/main" id="{3A455F3E-513F-44C7-976A-081EEAEDAA23}"/>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208306" y="18821400"/>
          <a:ext cx="646390" cy="640031"/>
        </a:xfrm>
        <a:prstGeom prst="rect">
          <a:avLst/>
        </a:prstGeom>
      </xdr:spPr>
    </xdr:pic>
    <xdr:clientData/>
  </xdr:oneCellAnchor>
  <xdr:oneCellAnchor>
    <xdr:from>
      <xdr:col>0</xdr:col>
      <xdr:colOff>165652</xdr:colOff>
      <xdr:row>46</xdr:row>
      <xdr:rowOff>57979</xdr:rowOff>
    </xdr:from>
    <xdr:ext cx="652865" cy="646043"/>
    <xdr:pic>
      <xdr:nvPicPr>
        <xdr:cNvPr id="24" name="Graphic 23" descr="Online meeting with solid fill">
          <a:extLst>
            <a:ext uri="{FF2B5EF4-FFF2-40B4-BE49-F238E27FC236}">
              <a16:creationId xmlns:a16="http://schemas.microsoft.com/office/drawing/2014/main" id="{37AF7ED1-42AF-4A96-8582-4D888364852E}"/>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170414" y="21193954"/>
          <a:ext cx="652865" cy="646043"/>
        </a:xfrm>
        <a:prstGeom prst="rect">
          <a:avLst/>
        </a:prstGeom>
      </xdr:spPr>
    </xdr:pic>
    <xdr:clientData/>
  </xdr:oneCellAnchor>
  <xdr:twoCellAnchor editAs="oneCell">
    <xdr:from>
      <xdr:col>0</xdr:col>
      <xdr:colOff>132522</xdr:colOff>
      <xdr:row>0</xdr:row>
      <xdr:rowOff>46175</xdr:rowOff>
    </xdr:from>
    <xdr:to>
      <xdr:col>1</xdr:col>
      <xdr:colOff>285750</xdr:colOff>
      <xdr:row>2</xdr:row>
      <xdr:rowOff>47287</xdr:rowOff>
    </xdr:to>
    <xdr:pic>
      <xdr:nvPicPr>
        <xdr:cNvPr id="34" name="Picture 33" descr="Access to Insurance Initiative (A2ii) | LinkedIn">
          <a:extLst>
            <a:ext uri="{FF2B5EF4-FFF2-40B4-BE49-F238E27FC236}">
              <a16:creationId xmlns:a16="http://schemas.microsoft.com/office/drawing/2014/main" id="{A97C8C1B-5748-4986-BEE3-DF4EF2316564}"/>
            </a:ext>
          </a:extLst>
        </xdr:cNvPr>
        <xdr:cNvPicPr>
          <a:picLocks noChangeAspect="1" noChangeArrowheads="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t="26872" b="28215"/>
        <a:stretch/>
      </xdr:blipFill>
      <xdr:spPr bwMode="auto">
        <a:xfrm>
          <a:off x="132522" y="46175"/>
          <a:ext cx="1258128" cy="620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3" name="Chart 2">
          <a:extLst>
            <a:ext uri="{FF2B5EF4-FFF2-40B4-BE49-F238E27FC236}">
              <a16:creationId xmlns:a16="http://schemas.microsoft.com/office/drawing/2014/main" id="{4E179F9F-B26F-4797-A9A4-C80416FC2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5" name="Chart 4">
          <a:extLst>
            <a:ext uri="{FF2B5EF4-FFF2-40B4-BE49-F238E27FC236}">
              <a16:creationId xmlns:a16="http://schemas.microsoft.com/office/drawing/2014/main" id="{321E3C93-3AD8-4EA0-8F25-052EE1ED7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6" name="Chart 5">
          <a:extLst>
            <a:ext uri="{FF2B5EF4-FFF2-40B4-BE49-F238E27FC236}">
              <a16:creationId xmlns:a16="http://schemas.microsoft.com/office/drawing/2014/main" id="{05AB1A94-4D07-46BD-8ABB-A065CBE4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7" name="Chart 6">
          <a:extLst>
            <a:ext uri="{FF2B5EF4-FFF2-40B4-BE49-F238E27FC236}">
              <a16:creationId xmlns:a16="http://schemas.microsoft.com/office/drawing/2014/main" id="{E6119FB1-FD35-4C11-AACB-A37C354BB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8" name="Chart 7">
          <a:extLst>
            <a:ext uri="{FF2B5EF4-FFF2-40B4-BE49-F238E27FC236}">
              <a16:creationId xmlns:a16="http://schemas.microsoft.com/office/drawing/2014/main" id="{F700F64D-D991-4651-A340-8A98682C6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DEEA3877-7B1A-430B-BA4D-D87D90CBFF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77D22420-7924-464A-8F08-408D98E0E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2C3F99E2-5C2F-4593-8057-534FE5282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A847F81-06F0-48AC-9C5A-4C996832C0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0A9B47D2-8898-450F-8990-6DBF12A15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7002</xdr:colOff>
      <xdr:row>2</xdr:row>
      <xdr:rowOff>155759</xdr:rowOff>
    </xdr:from>
    <xdr:to>
      <xdr:col>11</xdr:col>
      <xdr:colOff>423244</xdr:colOff>
      <xdr:row>18</xdr:row>
      <xdr:rowOff>29078</xdr:rowOff>
    </xdr:to>
    <xdr:graphicFrame macro="">
      <xdr:nvGraphicFramePr>
        <xdr:cNvPr id="2" name="Chart 1">
          <a:extLst>
            <a:ext uri="{FF2B5EF4-FFF2-40B4-BE49-F238E27FC236}">
              <a16:creationId xmlns:a16="http://schemas.microsoft.com/office/drawing/2014/main" id="{3B0E8B88-F187-43F3-8AF3-8485F2D84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A1DC952A-052C-4B82-A8C3-9F4D8752B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xdr:colOff>
      <xdr:row>20</xdr:row>
      <xdr:rowOff>4199</xdr:rowOff>
    </xdr:from>
    <xdr:to>
      <xdr:col>11</xdr:col>
      <xdr:colOff>429689</xdr:colOff>
      <xdr:row>35</xdr:row>
      <xdr:rowOff>34680</xdr:rowOff>
    </xdr:to>
    <xdr:graphicFrame macro="">
      <xdr:nvGraphicFramePr>
        <xdr:cNvPr id="4" name="Chart 3">
          <a:extLst>
            <a:ext uri="{FF2B5EF4-FFF2-40B4-BE49-F238E27FC236}">
              <a16:creationId xmlns:a16="http://schemas.microsoft.com/office/drawing/2014/main" id="{F47D425C-C469-49BF-B52D-5CAAF2F76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F3C8B763-7FCC-4495-B2C9-029A44CF3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C67F3358-08C7-4632-A562-F0AD4E8A0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139223</xdr:colOff>
      <xdr:row>19</xdr:row>
      <xdr:rowOff>56309</xdr:rowOff>
    </xdr:from>
    <xdr:to>
      <xdr:col>20</xdr:col>
      <xdr:colOff>557986</xdr:colOff>
      <xdr:row>34</xdr:row>
      <xdr:rowOff>86509</xdr:rowOff>
    </xdr:to>
    <xdr:graphicFrame macro="">
      <xdr:nvGraphicFramePr>
        <xdr:cNvPr id="3" name="Chart 2">
          <a:extLst>
            <a:ext uri="{FF2B5EF4-FFF2-40B4-BE49-F238E27FC236}">
              <a16:creationId xmlns:a16="http://schemas.microsoft.com/office/drawing/2014/main" id="{BE0AC022-1A9E-4D22-864E-0980A91A2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332534</xdr:colOff>
      <xdr:row>10</xdr:row>
      <xdr:rowOff>66111</xdr:rowOff>
    </xdr:from>
    <xdr:to>
      <xdr:col>12</xdr:col>
      <xdr:colOff>58214</xdr:colOff>
      <xdr:row>25</xdr:row>
      <xdr:rowOff>96592</xdr:rowOff>
    </xdr:to>
    <xdr:graphicFrame macro="">
      <xdr:nvGraphicFramePr>
        <xdr:cNvPr id="4" name="Chart 3">
          <a:extLst>
            <a:ext uri="{FF2B5EF4-FFF2-40B4-BE49-F238E27FC236}">
              <a16:creationId xmlns:a16="http://schemas.microsoft.com/office/drawing/2014/main" id="{3F28422B-E8D6-4792-83AD-0B476DD5B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131659</xdr:colOff>
      <xdr:row>2</xdr:row>
      <xdr:rowOff>153518</xdr:rowOff>
    </xdr:from>
    <xdr:to>
      <xdr:col>20</xdr:col>
      <xdr:colOff>540898</xdr:colOff>
      <xdr:row>18</xdr:row>
      <xdr:rowOff>36360</xdr:rowOff>
    </xdr:to>
    <xdr:graphicFrame macro="">
      <xdr:nvGraphicFramePr>
        <xdr:cNvPr id="5" name="Chart 4">
          <a:extLst>
            <a:ext uri="{FF2B5EF4-FFF2-40B4-BE49-F238E27FC236}">
              <a16:creationId xmlns:a16="http://schemas.microsoft.com/office/drawing/2014/main" id="{C7E398BE-B0D2-45CB-B826-346435C5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605119</xdr:colOff>
      <xdr:row>12</xdr:row>
      <xdr:rowOff>68356</xdr:rowOff>
    </xdr:from>
    <xdr:to>
      <xdr:col>25</xdr:col>
      <xdr:colOff>649044</xdr:colOff>
      <xdr:row>27</xdr:row>
      <xdr:rowOff>113122</xdr:rowOff>
    </xdr:to>
    <xdr:graphicFrame macro="">
      <xdr:nvGraphicFramePr>
        <xdr:cNvPr id="6" name="Chart 5">
          <a:extLst>
            <a:ext uri="{FF2B5EF4-FFF2-40B4-BE49-F238E27FC236}">
              <a16:creationId xmlns:a16="http://schemas.microsoft.com/office/drawing/2014/main" id="{53763E5A-C10F-43A0-82C0-6C5D3AD8D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22EE2-97EF-4D50-9989-361D53BDB62C}">
  <sheetPr>
    <tabColor theme="9"/>
  </sheetPr>
  <dimension ref="A1:DP104"/>
  <sheetViews>
    <sheetView tabSelected="1" zoomScale="45" workbookViewId="0">
      <selection activeCell="G38" sqref="G38"/>
    </sheetView>
  </sheetViews>
  <sheetFormatPr defaultColWidth="9" defaultRowHeight="12" customHeight="1" x14ac:dyDescent="0.35"/>
  <cols>
    <col min="1" max="1" width="5" style="67" bestFit="1" customWidth="1"/>
    <col min="2" max="2" width="11" style="67" customWidth="1"/>
    <col min="3" max="3" width="12.1640625" style="67" bestFit="1" customWidth="1"/>
    <col min="4" max="5" width="10.6640625" style="67" customWidth="1"/>
    <col min="6" max="118" width="9" style="67"/>
    <col min="119" max="120" width="14.1640625" style="67" customWidth="1"/>
    <col min="121" max="16384" width="9" style="67"/>
  </cols>
  <sheetData>
    <row r="1" spans="1:120" ht="35.25" customHeight="1" x14ac:dyDescent="0.35">
      <c r="A1" s="87"/>
      <c r="B1" s="87"/>
      <c r="C1" s="87"/>
      <c r="D1" s="87"/>
      <c r="E1" s="87"/>
      <c r="F1" s="87"/>
      <c r="G1" s="87"/>
      <c r="H1" s="87"/>
      <c r="I1" s="87"/>
      <c r="J1" s="87"/>
      <c r="K1" s="87"/>
      <c r="L1" s="87"/>
      <c r="M1" s="88"/>
      <c r="N1" s="92" t="s">
        <v>2</v>
      </c>
      <c r="O1" s="93"/>
      <c r="P1" s="93"/>
      <c r="Q1" s="93"/>
      <c r="R1" s="94"/>
      <c r="S1" s="92" t="s">
        <v>2</v>
      </c>
      <c r="T1" s="93"/>
      <c r="U1" s="93"/>
      <c r="V1" s="93"/>
      <c r="W1" s="94"/>
      <c r="X1" s="92" t="s">
        <v>2</v>
      </c>
      <c r="Y1" s="93"/>
      <c r="Z1" s="93"/>
      <c r="AA1" s="93"/>
      <c r="AB1" s="94"/>
      <c r="AC1" s="92" t="s">
        <v>2</v>
      </c>
      <c r="AD1" s="93"/>
      <c r="AE1" s="93"/>
      <c r="AF1" s="93"/>
      <c r="AG1" s="94"/>
      <c r="AH1" s="92" t="s">
        <v>2</v>
      </c>
      <c r="AI1" s="93"/>
      <c r="AJ1" s="93"/>
      <c r="AK1" s="93"/>
      <c r="AL1" s="94"/>
      <c r="AM1" s="92" t="s">
        <v>12</v>
      </c>
      <c r="AN1" s="93"/>
      <c r="AO1" s="93"/>
      <c r="AP1" s="93"/>
      <c r="AQ1" s="94"/>
      <c r="AR1" s="92" t="s">
        <v>12</v>
      </c>
      <c r="AS1" s="93"/>
      <c r="AT1" s="93"/>
      <c r="AU1" s="93"/>
      <c r="AV1" s="94"/>
      <c r="AW1" s="92" t="s">
        <v>12</v>
      </c>
      <c r="AX1" s="93"/>
      <c r="AY1" s="93"/>
      <c r="AZ1" s="93"/>
      <c r="BA1" s="94"/>
      <c r="BB1" s="92" t="s">
        <v>12</v>
      </c>
      <c r="BC1" s="93"/>
      <c r="BD1" s="93"/>
      <c r="BE1" s="93"/>
      <c r="BF1" s="94"/>
      <c r="BG1" s="92" t="s">
        <v>12</v>
      </c>
      <c r="BH1" s="93"/>
      <c r="BI1" s="93"/>
      <c r="BJ1" s="93"/>
      <c r="BK1" s="94"/>
      <c r="BL1" s="92" t="s">
        <v>13</v>
      </c>
      <c r="BM1" s="93"/>
      <c r="BN1" s="93"/>
      <c r="BO1" s="93"/>
      <c r="BP1" s="94"/>
      <c r="BQ1" s="92" t="s">
        <v>13</v>
      </c>
      <c r="BR1" s="93"/>
      <c r="BS1" s="93"/>
      <c r="BT1" s="93"/>
      <c r="BU1" s="94"/>
      <c r="BV1" s="92" t="s">
        <v>13</v>
      </c>
      <c r="BW1" s="93"/>
      <c r="BX1" s="93"/>
      <c r="BY1" s="93"/>
      <c r="BZ1" s="94"/>
      <c r="CA1" s="92" t="s">
        <v>13</v>
      </c>
      <c r="CB1" s="93"/>
      <c r="CC1" s="93"/>
      <c r="CD1" s="93"/>
      <c r="CE1" s="94"/>
      <c r="CF1" s="92" t="s">
        <v>13</v>
      </c>
      <c r="CG1" s="93"/>
      <c r="CH1" s="93"/>
      <c r="CI1" s="93"/>
      <c r="CJ1" s="94"/>
      <c r="CK1" s="92" t="s">
        <v>14</v>
      </c>
      <c r="CL1" s="93"/>
      <c r="CM1" s="93"/>
      <c r="CN1" s="93"/>
      <c r="CO1" s="94"/>
      <c r="CP1" s="92" t="s">
        <v>14</v>
      </c>
      <c r="CQ1" s="93"/>
      <c r="CR1" s="93"/>
      <c r="CS1" s="93"/>
      <c r="CT1" s="94"/>
      <c r="CU1" s="92" t="s">
        <v>14</v>
      </c>
      <c r="CV1" s="93"/>
      <c r="CW1" s="93"/>
      <c r="CX1" s="93"/>
      <c r="CY1" s="94"/>
      <c r="CZ1" s="92" t="s">
        <v>14</v>
      </c>
      <c r="DA1" s="93"/>
      <c r="DB1" s="93"/>
      <c r="DC1" s="93"/>
      <c r="DD1" s="94"/>
      <c r="DE1" s="92" t="s">
        <v>64</v>
      </c>
      <c r="DF1" s="93"/>
      <c r="DG1" s="93"/>
      <c r="DH1" s="93"/>
      <c r="DI1" s="94"/>
      <c r="DJ1" s="92" t="s">
        <v>64</v>
      </c>
      <c r="DK1" s="93"/>
      <c r="DL1" s="93"/>
      <c r="DM1" s="93"/>
      <c r="DN1" s="93"/>
      <c r="DO1" s="91" t="s">
        <v>35</v>
      </c>
      <c r="DP1" s="91"/>
    </row>
    <row r="2" spans="1:120" ht="81" customHeight="1" x14ac:dyDescent="0.35">
      <c r="A2" s="89"/>
      <c r="B2" s="89"/>
      <c r="C2" s="89"/>
      <c r="D2" s="89"/>
      <c r="E2" s="89"/>
      <c r="F2" s="89"/>
      <c r="G2" s="89"/>
      <c r="H2" s="89"/>
      <c r="I2" s="89"/>
      <c r="J2" s="89"/>
      <c r="K2" s="89"/>
      <c r="L2" s="89"/>
      <c r="M2" s="90"/>
      <c r="N2" s="92" t="s">
        <v>8</v>
      </c>
      <c r="O2" s="93"/>
      <c r="P2" s="93"/>
      <c r="Q2" s="93"/>
      <c r="R2" s="94"/>
      <c r="S2" s="92" t="s">
        <v>78</v>
      </c>
      <c r="T2" s="93"/>
      <c r="U2" s="93"/>
      <c r="V2" s="93"/>
      <c r="W2" s="94"/>
      <c r="X2" s="92" t="s">
        <v>9</v>
      </c>
      <c r="Y2" s="93"/>
      <c r="Z2" s="93"/>
      <c r="AA2" s="93"/>
      <c r="AB2" s="94"/>
      <c r="AC2" s="92" t="s">
        <v>79</v>
      </c>
      <c r="AD2" s="93"/>
      <c r="AE2" s="93"/>
      <c r="AF2" s="93"/>
      <c r="AG2" s="94"/>
      <c r="AH2" s="92" t="s">
        <v>11</v>
      </c>
      <c r="AI2" s="93"/>
      <c r="AJ2" s="93"/>
      <c r="AK2" s="93"/>
      <c r="AL2" s="94"/>
      <c r="AM2" s="92" t="s">
        <v>8</v>
      </c>
      <c r="AN2" s="93"/>
      <c r="AO2" s="93"/>
      <c r="AP2" s="93"/>
      <c r="AQ2" s="94"/>
      <c r="AR2" s="92" t="s">
        <v>78</v>
      </c>
      <c r="AS2" s="93"/>
      <c r="AT2" s="93"/>
      <c r="AU2" s="93"/>
      <c r="AV2" s="94"/>
      <c r="AW2" s="92" t="s">
        <v>9</v>
      </c>
      <c r="AX2" s="93"/>
      <c r="AY2" s="93"/>
      <c r="AZ2" s="93"/>
      <c r="BA2" s="94"/>
      <c r="BB2" s="92" t="s">
        <v>79</v>
      </c>
      <c r="BC2" s="93"/>
      <c r="BD2" s="93"/>
      <c r="BE2" s="93"/>
      <c r="BF2" s="94"/>
      <c r="BG2" s="92" t="s">
        <v>11</v>
      </c>
      <c r="BH2" s="93"/>
      <c r="BI2" s="93"/>
      <c r="BJ2" s="93"/>
      <c r="BK2" s="94"/>
      <c r="BL2" s="92" t="s">
        <v>8</v>
      </c>
      <c r="BM2" s="93"/>
      <c r="BN2" s="93"/>
      <c r="BO2" s="93"/>
      <c r="BP2" s="94"/>
      <c r="BQ2" s="92" t="s">
        <v>78</v>
      </c>
      <c r="BR2" s="93"/>
      <c r="BS2" s="93"/>
      <c r="BT2" s="93"/>
      <c r="BU2" s="94"/>
      <c r="BV2" s="92" t="s">
        <v>9</v>
      </c>
      <c r="BW2" s="93"/>
      <c r="BX2" s="93"/>
      <c r="BY2" s="93"/>
      <c r="BZ2" s="94"/>
      <c r="CA2" s="92" t="s">
        <v>79</v>
      </c>
      <c r="CB2" s="93"/>
      <c r="CC2" s="93"/>
      <c r="CD2" s="93"/>
      <c r="CE2" s="94"/>
      <c r="CF2" s="92" t="s">
        <v>11</v>
      </c>
      <c r="CG2" s="93"/>
      <c r="CH2" s="93"/>
      <c r="CI2" s="93"/>
      <c r="CJ2" s="94"/>
      <c r="CK2" s="92" t="s">
        <v>78</v>
      </c>
      <c r="CL2" s="93"/>
      <c r="CM2" s="93"/>
      <c r="CN2" s="93"/>
      <c r="CO2" s="94"/>
      <c r="CP2" s="92" t="s">
        <v>9</v>
      </c>
      <c r="CQ2" s="93"/>
      <c r="CR2" s="93"/>
      <c r="CS2" s="93"/>
      <c r="CT2" s="94"/>
      <c r="CU2" s="92" t="s">
        <v>79</v>
      </c>
      <c r="CV2" s="93"/>
      <c r="CW2" s="93"/>
      <c r="CX2" s="93"/>
      <c r="CY2" s="94"/>
      <c r="CZ2" s="92" t="s">
        <v>11</v>
      </c>
      <c r="DA2" s="93"/>
      <c r="DB2" s="93"/>
      <c r="DC2" s="93"/>
      <c r="DD2" s="94"/>
      <c r="DE2" s="92" t="s">
        <v>78</v>
      </c>
      <c r="DF2" s="93"/>
      <c r="DG2" s="93"/>
      <c r="DH2" s="93"/>
      <c r="DI2" s="94"/>
      <c r="DJ2" s="92" t="s">
        <v>15</v>
      </c>
      <c r="DK2" s="93"/>
      <c r="DL2" s="93"/>
      <c r="DM2" s="93"/>
      <c r="DN2" s="93"/>
      <c r="DO2" s="91" t="s">
        <v>9</v>
      </c>
      <c r="DP2" s="91"/>
    </row>
    <row r="3" spans="1:120" ht="54" x14ac:dyDescent="0.35">
      <c r="A3" s="68" t="s">
        <v>66</v>
      </c>
      <c r="B3" s="68" t="s">
        <v>80</v>
      </c>
      <c r="C3" s="68" t="s">
        <v>67</v>
      </c>
      <c r="D3" s="68" t="s">
        <v>68</v>
      </c>
      <c r="E3" s="68" t="s">
        <v>69</v>
      </c>
      <c r="F3" s="68" t="s">
        <v>70</v>
      </c>
      <c r="G3" s="68" t="s">
        <v>71</v>
      </c>
      <c r="H3" s="68" t="s">
        <v>72</v>
      </c>
      <c r="I3" s="68" t="s">
        <v>73</v>
      </c>
      <c r="J3" s="68" t="s">
        <v>74</v>
      </c>
      <c r="K3" s="68" t="s">
        <v>75</v>
      </c>
      <c r="L3" s="68" t="s">
        <v>76</v>
      </c>
      <c r="M3" s="68" t="s">
        <v>77</v>
      </c>
      <c r="N3" s="68" t="s">
        <v>3</v>
      </c>
      <c r="O3" s="68" t="s">
        <v>4</v>
      </c>
      <c r="P3" s="68" t="s">
        <v>5</v>
      </c>
      <c r="Q3" s="68" t="s">
        <v>6</v>
      </c>
      <c r="R3" s="68" t="s">
        <v>7</v>
      </c>
      <c r="S3" s="68" t="s">
        <v>3</v>
      </c>
      <c r="T3" s="68" t="s">
        <v>4</v>
      </c>
      <c r="U3" s="68" t="s">
        <v>5</v>
      </c>
      <c r="V3" s="68" t="s">
        <v>6</v>
      </c>
      <c r="W3" s="68" t="s">
        <v>7</v>
      </c>
      <c r="X3" s="68" t="s">
        <v>3</v>
      </c>
      <c r="Y3" s="68" t="s">
        <v>4</v>
      </c>
      <c r="Z3" s="68" t="s">
        <v>5</v>
      </c>
      <c r="AA3" s="68" t="s">
        <v>6</v>
      </c>
      <c r="AB3" s="68" t="s">
        <v>7</v>
      </c>
      <c r="AC3" s="68" t="s">
        <v>3</v>
      </c>
      <c r="AD3" s="68" t="s">
        <v>4</v>
      </c>
      <c r="AE3" s="68" t="s">
        <v>5</v>
      </c>
      <c r="AF3" s="68" t="s">
        <v>6</v>
      </c>
      <c r="AG3" s="68" t="s">
        <v>7</v>
      </c>
      <c r="AH3" s="68" t="s">
        <v>3</v>
      </c>
      <c r="AI3" s="68" t="s">
        <v>4</v>
      </c>
      <c r="AJ3" s="68" t="s">
        <v>5</v>
      </c>
      <c r="AK3" s="68" t="s">
        <v>6</v>
      </c>
      <c r="AL3" s="68" t="s">
        <v>7</v>
      </c>
      <c r="AM3" s="68" t="s">
        <v>3</v>
      </c>
      <c r="AN3" s="68" t="s">
        <v>4</v>
      </c>
      <c r="AO3" s="68" t="s">
        <v>5</v>
      </c>
      <c r="AP3" s="68" t="s">
        <v>6</v>
      </c>
      <c r="AQ3" s="68" t="s">
        <v>7</v>
      </c>
      <c r="AR3" s="68" t="s">
        <v>3</v>
      </c>
      <c r="AS3" s="68" t="s">
        <v>4</v>
      </c>
      <c r="AT3" s="68" t="s">
        <v>5</v>
      </c>
      <c r="AU3" s="68" t="s">
        <v>6</v>
      </c>
      <c r="AV3" s="68" t="s">
        <v>7</v>
      </c>
      <c r="AW3" s="68" t="s">
        <v>3</v>
      </c>
      <c r="AX3" s="68" t="s">
        <v>4</v>
      </c>
      <c r="AY3" s="68" t="s">
        <v>5</v>
      </c>
      <c r="AZ3" s="68" t="s">
        <v>6</v>
      </c>
      <c r="BA3" s="68" t="s">
        <v>7</v>
      </c>
      <c r="BB3" s="68" t="s">
        <v>3</v>
      </c>
      <c r="BC3" s="68" t="s">
        <v>4</v>
      </c>
      <c r="BD3" s="68" t="s">
        <v>5</v>
      </c>
      <c r="BE3" s="68" t="s">
        <v>6</v>
      </c>
      <c r="BF3" s="68" t="s">
        <v>7</v>
      </c>
      <c r="BG3" s="68" t="s">
        <v>3</v>
      </c>
      <c r="BH3" s="68" t="s">
        <v>4</v>
      </c>
      <c r="BI3" s="68" t="s">
        <v>5</v>
      </c>
      <c r="BJ3" s="68" t="s">
        <v>6</v>
      </c>
      <c r="BK3" s="68" t="s">
        <v>7</v>
      </c>
      <c r="BL3" s="68" t="s">
        <v>3</v>
      </c>
      <c r="BM3" s="68" t="s">
        <v>4</v>
      </c>
      <c r="BN3" s="68" t="s">
        <v>5</v>
      </c>
      <c r="BO3" s="68" t="s">
        <v>6</v>
      </c>
      <c r="BP3" s="68" t="s">
        <v>7</v>
      </c>
      <c r="BQ3" s="68" t="s">
        <v>3</v>
      </c>
      <c r="BR3" s="68" t="s">
        <v>4</v>
      </c>
      <c r="BS3" s="68" t="s">
        <v>5</v>
      </c>
      <c r="BT3" s="68" t="s">
        <v>6</v>
      </c>
      <c r="BU3" s="68" t="s">
        <v>7</v>
      </c>
      <c r="BV3" s="68" t="s">
        <v>3</v>
      </c>
      <c r="BW3" s="68" t="s">
        <v>4</v>
      </c>
      <c r="BX3" s="68" t="s">
        <v>5</v>
      </c>
      <c r="BY3" s="68" t="s">
        <v>6</v>
      </c>
      <c r="BZ3" s="68" t="s">
        <v>7</v>
      </c>
      <c r="CA3" s="68" t="s">
        <v>3</v>
      </c>
      <c r="CB3" s="68" t="s">
        <v>4</v>
      </c>
      <c r="CC3" s="68" t="s">
        <v>5</v>
      </c>
      <c r="CD3" s="68" t="s">
        <v>6</v>
      </c>
      <c r="CE3" s="68" t="s">
        <v>7</v>
      </c>
      <c r="CF3" s="68" t="s">
        <v>3</v>
      </c>
      <c r="CG3" s="68" t="s">
        <v>4</v>
      </c>
      <c r="CH3" s="68" t="s">
        <v>5</v>
      </c>
      <c r="CI3" s="68" t="s">
        <v>6</v>
      </c>
      <c r="CJ3" s="68" t="s">
        <v>7</v>
      </c>
      <c r="CK3" s="68" t="s">
        <v>3</v>
      </c>
      <c r="CL3" s="68" t="s">
        <v>4</v>
      </c>
      <c r="CM3" s="68" t="s">
        <v>5</v>
      </c>
      <c r="CN3" s="68" t="s">
        <v>6</v>
      </c>
      <c r="CO3" s="68" t="s">
        <v>7</v>
      </c>
      <c r="CP3" s="68" t="s">
        <v>3</v>
      </c>
      <c r="CQ3" s="68" t="s">
        <v>4</v>
      </c>
      <c r="CR3" s="68" t="s">
        <v>5</v>
      </c>
      <c r="CS3" s="68" t="s">
        <v>6</v>
      </c>
      <c r="CT3" s="68" t="s">
        <v>7</v>
      </c>
      <c r="CU3" s="68" t="s">
        <v>3</v>
      </c>
      <c r="CV3" s="68" t="s">
        <v>4</v>
      </c>
      <c r="CW3" s="68" t="s">
        <v>5</v>
      </c>
      <c r="CX3" s="68" t="s">
        <v>6</v>
      </c>
      <c r="CY3" s="68" t="s">
        <v>7</v>
      </c>
      <c r="CZ3" s="68" t="s">
        <v>3</v>
      </c>
      <c r="DA3" s="68" t="s">
        <v>4</v>
      </c>
      <c r="DB3" s="68" t="s">
        <v>5</v>
      </c>
      <c r="DC3" s="68" t="s">
        <v>6</v>
      </c>
      <c r="DD3" s="68" t="s">
        <v>7</v>
      </c>
      <c r="DE3" s="68" t="s">
        <v>3</v>
      </c>
      <c r="DF3" s="68" t="s">
        <v>4</v>
      </c>
      <c r="DG3" s="68" t="s">
        <v>5</v>
      </c>
      <c r="DH3" s="68" t="s">
        <v>6</v>
      </c>
      <c r="DI3" s="68" t="s">
        <v>7</v>
      </c>
      <c r="DJ3" s="68" t="s">
        <v>3</v>
      </c>
      <c r="DK3" s="68" t="s">
        <v>4</v>
      </c>
      <c r="DL3" s="68" t="s">
        <v>5</v>
      </c>
      <c r="DM3" s="68" t="s">
        <v>6</v>
      </c>
      <c r="DN3" s="75" t="s">
        <v>7</v>
      </c>
      <c r="DO3" s="68" t="s">
        <v>81</v>
      </c>
      <c r="DP3" s="68" t="s">
        <v>82</v>
      </c>
    </row>
    <row r="4" spans="1:120" s="86" customFormat="1" ht="24.75" customHeight="1" x14ac:dyDescent="0.35">
      <c r="A4" s="84">
        <f>SUM(A5:A1048576)</f>
        <v>0</v>
      </c>
      <c r="B4" s="95" t="s">
        <v>95</v>
      </c>
      <c r="C4" s="96"/>
      <c r="D4" s="96"/>
      <c r="E4" s="96"/>
      <c r="F4" s="96"/>
      <c r="G4" s="96"/>
      <c r="H4" s="96"/>
      <c r="I4" s="96"/>
      <c r="J4" s="96"/>
      <c r="K4" s="96"/>
      <c r="L4" s="96"/>
      <c r="M4" s="97"/>
      <c r="N4" s="84">
        <f t="shared" ref="N4:BY4" si="0">SUM(N5:N1048576)</f>
        <v>0</v>
      </c>
      <c r="O4" s="84">
        <f t="shared" si="0"/>
        <v>0</v>
      </c>
      <c r="P4" s="84">
        <f t="shared" si="0"/>
        <v>0</v>
      </c>
      <c r="Q4" s="84">
        <f t="shared" si="0"/>
        <v>0</v>
      </c>
      <c r="R4" s="84">
        <f t="shared" si="0"/>
        <v>0</v>
      </c>
      <c r="S4" s="84">
        <f t="shared" si="0"/>
        <v>0</v>
      </c>
      <c r="T4" s="84">
        <f t="shared" si="0"/>
        <v>0</v>
      </c>
      <c r="U4" s="84">
        <f t="shared" si="0"/>
        <v>0</v>
      </c>
      <c r="V4" s="84">
        <f t="shared" si="0"/>
        <v>0</v>
      </c>
      <c r="W4" s="84">
        <f t="shared" si="0"/>
        <v>0</v>
      </c>
      <c r="X4" s="84">
        <f t="shared" si="0"/>
        <v>0</v>
      </c>
      <c r="Y4" s="84">
        <f t="shared" si="0"/>
        <v>0</v>
      </c>
      <c r="Z4" s="84">
        <f t="shared" si="0"/>
        <v>0</v>
      </c>
      <c r="AA4" s="84">
        <f t="shared" si="0"/>
        <v>0</v>
      </c>
      <c r="AB4" s="84">
        <f t="shared" si="0"/>
        <v>0</v>
      </c>
      <c r="AC4" s="84">
        <f t="shared" si="0"/>
        <v>0</v>
      </c>
      <c r="AD4" s="84">
        <f t="shared" si="0"/>
        <v>0</v>
      </c>
      <c r="AE4" s="84">
        <f t="shared" si="0"/>
        <v>0</v>
      </c>
      <c r="AF4" s="84">
        <f t="shared" si="0"/>
        <v>0</v>
      </c>
      <c r="AG4" s="84">
        <f t="shared" si="0"/>
        <v>0</v>
      </c>
      <c r="AH4" s="84">
        <f t="shared" si="0"/>
        <v>0</v>
      </c>
      <c r="AI4" s="84">
        <f t="shared" si="0"/>
        <v>0</v>
      </c>
      <c r="AJ4" s="84">
        <f t="shared" si="0"/>
        <v>0</v>
      </c>
      <c r="AK4" s="84">
        <f t="shared" si="0"/>
        <v>0</v>
      </c>
      <c r="AL4" s="84">
        <f t="shared" si="0"/>
        <v>0</v>
      </c>
      <c r="AM4" s="84">
        <f t="shared" si="0"/>
        <v>0</v>
      </c>
      <c r="AN4" s="84">
        <f t="shared" si="0"/>
        <v>0</v>
      </c>
      <c r="AO4" s="84">
        <f t="shared" si="0"/>
        <v>0</v>
      </c>
      <c r="AP4" s="84">
        <f t="shared" si="0"/>
        <v>0</v>
      </c>
      <c r="AQ4" s="84">
        <f t="shared" si="0"/>
        <v>0</v>
      </c>
      <c r="AR4" s="84">
        <f t="shared" si="0"/>
        <v>0</v>
      </c>
      <c r="AS4" s="84">
        <f t="shared" si="0"/>
        <v>0</v>
      </c>
      <c r="AT4" s="84">
        <f t="shared" si="0"/>
        <v>0</v>
      </c>
      <c r="AU4" s="84">
        <f t="shared" si="0"/>
        <v>0</v>
      </c>
      <c r="AV4" s="84">
        <f t="shared" si="0"/>
        <v>0</v>
      </c>
      <c r="AW4" s="84">
        <f t="shared" si="0"/>
        <v>0</v>
      </c>
      <c r="AX4" s="84">
        <f t="shared" si="0"/>
        <v>0</v>
      </c>
      <c r="AY4" s="84">
        <f t="shared" si="0"/>
        <v>0</v>
      </c>
      <c r="AZ4" s="84">
        <f t="shared" si="0"/>
        <v>0</v>
      </c>
      <c r="BA4" s="84">
        <f t="shared" si="0"/>
        <v>0</v>
      </c>
      <c r="BB4" s="84">
        <f t="shared" si="0"/>
        <v>0</v>
      </c>
      <c r="BC4" s="84">
        <f t="shared" si="0"/>
        <v>0</v>
      </c>
      <c r="BD4" s="84">
        <f t="shared" si="0"/>
        <v>0</v>
      </c>
      <c r="BE4" s="84">
        <f t="shared" si="0"/>
        <v>0</v>
      </c>
      <c r="BF4" s="84">
        <f t="shared" si="0"/>
        <v>0</v>
      </c>
      <c r="BG4" s="84">
        <f t="shared" si="0"/>
        <v>0</v>
      </c>
      <c r="BH4" s="84">
        <f t="shared" si="0"/>
        <v>0</v>
      </c>
      <c r="BI4" s="84">
        <f t="shared" si="0"/>
        <v>0</v>
      </c>
      <c r="BJ4" s="84">
        <f t="shared" si="0"/>
        <v>0</v>
      </c>
      <c r="BK4" s="84">
        <f t="shared" si="0"/>
        <v>0</v>
      </c>
      <c r="BL4" s="84">
        <f t="shared" si="0"/>
        <v>0</v>
      </c>
      <c r="BM4" s="84">
        <f t="shared" si="0"/>
        <v>0</v>
      </c>
      <c r="BN4" s="84">
        <f t="shared" si="0"/>
        <v>0</v>
      </c>
      <c r="BO4" s="84">
        <f t="shared" si="0"/>
        <v>0</v>
      </c>
      <c r="BP4" s="84">
        <f t="shared" si="0"/>
        <v>0</v>
      </c>
      <c r="BQ4" s="84">
        <f t="shared" si="0"/>
        <v>0</v>
      </c>
      <c r="BR4" s="84">
        <f t="shared" si="0"/>
        <v>0</v>
      </c>
      <c r="BS4" s="84">
        <f t="shared" si="0"/>
        <v>0</v>
      </c>
      <c r="BT4" s="84">
        <f t="shared" si="0"/>
        <v>0</v>
      </c>
      <c r="BU4" s="84">
        <f t="shared" si="0"/>
        <v>0</v>
      </c>
      <c r="BV4" s="84">
        <f t="shared" si="0"/>
        <v>0</v>
      </c>
      <c r="BW4" s="84">
        <f t="shared" si="0"/>
        <v>0</v>
      </c>
      <c r="BX4" s="84">
        <f t="shared" si="0"/>
        <v>0</v>
      </c>
      <c r="BY4" s="84">
        <f t="shared" si="0"/>
        <v>0</v>
      </c>
      <c r="BZ4" s="84">
        <f t="shared" ref="BZ4:DN4" si="1">SUM(BZ5:BZ1048576)</f>
        <v>0</v>
      </c>
      <c r="CA4" s="84">
        <f t="shared" si="1"/>
        <v>0</v>
      </c>
      <c r="CB4" s="84">
        <f t="shared" si="1"/>
        <v>0</v>
      </c>
      <c r="CC4" s="84">
        <f t="shared" si="1"/>
        <v>0</v>
      </c>
      <c r="CD4" s="84">
        <f t="shared" si="1"/>
        <v>0</v>
      </c>
      <c r="CE4" s="84">
        <f t="shared" si="1"/>
        <v>0</v>
      </c>
      <c r="CF4" s="84">
        <f t="shared" si="1"/>
        <v>0</v>
      </c>
      <c r="CG4" s="84">
        <f t="shared" si="1"/>
        <v>0</v>
      </c>
      <c r="CH4" s="84">
        <f t="shared" si="1"/>
        <v>0</v>
      </c>
      <c r="CI4" s="84">
        <f t="shared" si="1"/>
        <v>0</v>
      </c>
      <c r="CJ4" s="84">
        <f t="shared" si="1"/>
        <v>0</v>
      </c>
      <c r="CK4" s="84">
        <f t="shared" si="1"/>
        <v>0</v>
      </c>
      <c r="CL4" s="84">
        <f t="shared" si="1"/>
        <v>0</v>
      </c>
      <c r="CM4" s="84">
        <f t="shared" si="1"/>
        <v>0</v>
      </c>
      <c r="CN4" s="84">
        <f t="shared" si="1"/>
        <v>0</v>
      </c>
      <c r="CO4" s="84">
        <f t="shared" si="1"/>
        <v>0</v>
      </c>
      <c r="CP4" s="84">
        <f t="shared" si="1"/>
        <v>0</v>
      </c>
      <c r="CQ4" s="84">
        <f t="shared" si="1"/>
        <v>0</v>
      </c>
      <c r="CR4" s="84">
        <f t="shared" si="1"/>
        <v>0</v>
      </c>
      <c r="CS4" s="84">
        <f t="shared" si="1"/>
        <v>0</v>
      </c>
      <c r="CT4" s="84">
        <f t="shared" si="1"/>
        <v>0</v>
      </c>
      <c r="CU4" s="84">
        <f t="shared" si="1"/>
        <v>0</v>
      </c>
      <c r="CV4" s="84">
        <f t="shared" si="1"/>
        <v>0</v>
      </c>
      <c r="CW4" s="84">
        <f t="shared" si="1"/>
        <v>0</v>
      </c>
      <c r="CX4" s="84">
        <f t="shared" si="1"/>
        <v>0</v>
      </c>
      <c r="CY4" s="84">
        <f t="shared" si="1"/>
        <v>0</v>
      </c>
      <c r="CZ4" s="84">
        <f t="shared" si="1"/>
        <v>0</v>
      </c>
      <c r="DA4" s="84">
        <f t="shared" si="1"/>
        <v>0</v>
      </c>
      <c r="DB4" s="84">
        <f t="shared" si="1"/>
        <v>0</v>
      </c>
      <c r="DC4" s="84">
        <f t="shared" si="1"/>
        <v>0</v>
      </c>
      <c r="DD4" s="84">
        <f t="shared" si="1"/>
        <v>0</v>
      </c>
      <c r="DE4" s="84">
        <f t="shared" si="1"/>
        <v>0</v>
      </c>
      <c r="DF4" s="84">
        <f t="shared" si="1"/>
        <v>0</v>
      </c>
      <c r="DG4" s="84">
        <f t="shared" si="1"/>
        <v>0</v>
      </c>
      <c r="DH4" s="84">
        <f t="shared" si="1"/>
        <v>0</v>
      </c>
      <c r="DI4" s="84">
        <f t="shared" si="1"/>
        <v>0</v>
      </c>
      <c r="DJ4" s="84">
        <f t="shared" si="1"/>
        <v>0</v>
      </c>
      <c r="DK4" s="84">
        <f t="shared" si="1"/>
        <v>0</v>
      </c>
      <c r="DL4" s="84">
        <f t="shared" si="1"/>
        <v>0</v>
      </c>
      <c r="DM4" s="84">
        <f t="shared" si="1"/>
        <v>0</v>
      </c>
      <c r="DN4" s="84">
        <f t="shared" si="1"/>
        <v>0</v>
      </c>
      <c r="DO4" s="85"/>
      <c r="DP4" s="85"/>
    </row>
    <row r="5" spans="1:120" s="129" customFormat="1" ht="13.5" x14ac:dyDescent="0.35">
      <c r="A5" s="126"/>
      <c r="B5" s="126"/>
      <c r="C5" s="126"/>
      <c r="D5" s="126"/>
      <c r="E5" s="126"/>
      <c r="F5" s="126"/>
      <c r="G5" s="127"/>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8"/>
      <c r="DP5" s="128"/>
    </row>
    <row r="6" spans="1:120" s="129" customFormat="1" ht="15" customHeight="1" x14ac:dyDescent="0.35">
      <c r="A6" s="126"/>
      <c r="B6" s="126"/>
      <c r="C6" s="126"/>
      <c r="D6" s="126"/>
      <c r="E6" s="126"/>
      <c r="F6" s="126"/>
      <c r="G6" s="127"/>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8"/>
      <c r="DP6" s="128"/>
    </row>
    <row r="7" spans="1:120" s="129" customFormat="1" ht="13.5" x14ac:dyDescent="0.35"/>
    <row r="8" spans="1:120" s="129" customFormat="1" ht="13.5" x14ac:dyDescent="0.35"/>
    <row r="9" spans="1:120" s="129" customFormat="1" ht="13.5" x14ac:dyDescent="0.35"/>
    <row r="10" spans="1:120" s="129" customFormat="1" ht="13.5" x14ac:dyDescent="0.35"/>
    <row r="11" spans="1:120" s="129" customFormat="1" ht="13.5" x14ac:dyDescent="0.35"/>
    <row r="12" spans="1:120" s="129" customFormat="1" ht="13.5" x14ac:dyDescent="0.35"/>
    <row r="13" spans="1:120" s="129" customFormat="1" ht="13.5" x14ac:dyDescent="0.35"/>
    <row r="14" spans="1:120" s="129" customFormat="1" ht="13.5" x14ac:dyDescent="0.35"/>
    <row r="15" spans="1:120" s="129" customFormat="1" ht="13.5" x14ac:dyDescent="0.35"/>
    <row r="16" spans="1:120" s="129" customFormat="1" ht="13.5" x14ac:dyDescent="0.35"/>
    <row r="17" s="129" customFormat="1" ht="13.5" x14ac:dyDescent="0.35"/>
    <row r="18" s="129" customFormat="1" ht="13.5" x14ac:dyDescent="0.35"/>
    <row r="19" s="129" customFormat="1" ht="13.5" x14ac:dyDescent="0.35"/>
    <row r="20" s="129" customFormat="1" ht="13.5" x14ac:dyDescent="0.35"/>
    <row r="21" s="129" customFormat="1" ht="13.5" x14ac:dyDescent="0.35"/>
    <row r="22" s="129" customFormat="1" ht="13.5" x14ac:dyDescent="0.35"/>
    <row r="23" s="129" customFormat="1" ht="13.5" x14ac:dyDescent="0.35"/>
    <row r="24" s="129" customFormat="1" ht="13.5" x14ac:dyDescent="0.35"/>
    <row r="25" s="129" customFormat="1" ht="13.5" x14ac:dyDescent="0.35"/>
    <row r="26" s="129" customFormat="1" ht="13.5" x14ac:dyDescent="0.35"/>
    <row r="27" s="129" customFormat="1" ht="13.5" x14ac:dyDescent="0.35"/>
    <row r="28" s="129" customFormat="1" ht="13.5" x14ac:dyDescent="0.35"/>
    <row r="29" s="129" customFormat="1" ht="13.5" x14ac:dyDescent="0.35"/>
    <row r="30" s="129" customFormat="1" ht="13.5" x14ac:dyDescent="0.35"/>
    <row r="31" s="129" customFormat="1" ht="13.5" x14ac:dyDescent="0.35"/>
    <row r="32" s="129" customFormat="1" ht="13.5" x14ac:dyDescent="0.35"/>
    <row r="33" s="129" customFormat="1" ht="13.5" x14ac:dyDescent="0.35"/>
    <row r="34" s="129" customFormat="1" ht="13.5" x14ac:dyDescent="0.35"/>
    <row r="35" s="129" customFormat="1" ht="13.5" x14ac:dyDescent="0.35"/>
    <row r="36" s="129" customFormat="1" ht="13.5" x14ac:dyDescent="0.35"/>
    <row r="37" s="129" customFormat="1" ht="13.5" x14ac:dyDescent="0.35"/>
    <row r="38" s="129" customFormat="1" ht="13.5" x14ac:dyDescent="0.35"/>
    <row r="39" s="129" customFormat="1" ht="13.5" x14ac:dyDescent="0.35"/>
    <row r="40" s="129" customFormat="1" ht="13.5" x14ac:dyDescent="0.35"/>
    <row r="41" s="129" customFormat="1" ht="13.5" x14ac:dyDescent="0.35"/>
    <row r="42" s="129" customFormat="1" ht="13.5" x14ac:dyDescent="0.35"/>
    <row r="43" s="129" customFormat="1" ht="13.5" x14ac:dyDescent="0.35"/>
    <row r="44" s="129" customFormat="1" ht="13.5" x14ac:dyDescent="0.35"/>
    <row r="45" s="129" customFormat="1" ht="13.5" x14ac:dyDescent="0.35"/>
    <row r="46" s="129" customFormat="1" ht="13.5" x14ac:dyDescent="0.35"/>
    <row r="47" s="129" customFormat="1" ht="13.5" x14ac:dyDescent="0.35"/>
    <row r="48" s="129" customFormat="1" ht="13.5" x14ac:dyDescent="0.35"/>
    <row r="49" s="129" customFormat="1" ht="13.5" x14ac:dyDescent="0.35"/>
    <row r="50" s="129" customFormat="1" ht="13.5" x14ac:dyDescent="0.35"/>
    <row r="51" s="129" customFormat="1" ht="13.5" x14ac:dyDescent="0.35"/>
    <row r="52" s="129" customFormat="1" ht="13.5" x14ac:dyDescent="0.35"/>
    <row r="53" s="129" customFormat="1" ht="13.5" x14ac:dyDescent="0.35"/>
    <row r="54" s="129" customFormat="1" ht="13.5" x14ac:dyDescent="0.35"/>
    <row r="55" s="129" customFormat="1" ht="13.5" x14ac:dyDescent="0.35"/>
    <row r="56" s="129" customFormat="1" ht="13.5" x14ac:dyDescent="0.35"/>
    <row r="57" s="129" customFormat="1" ht="13.5" x14ac:dyDescent="0.35"/>
    <row r="58" s="129" customFormat="1" ht="13.5" x14ac:dyDescent="0.35"/>
    <row r="59" s="129" customFormat="1" ht="13.5" x14ac:dyDescent="0.35"/>
    <row r="60" s="129" customFormat="1" ht="13.5" x14ac:dyDescent="0.35"/>
    <row r="61" s="129" customFormat="1" ht="13.5" x14ac:dyDescent="0.35"/>
    <row r="62" s="129" customFormat="1" ht="13.5" x14ac:dyDescent="0.35"/>
    <row r="63" s="129" customFormat="1" ht="13.5" x14ac:dyDescent="0.35"/>
    <row r="64" s="129" customFormat="1" ht="13.5" x14ac:dyDescent="0.35"/>
    <row r="65" s="129" customFormat="1" ht="13.5" x14ac:dyDescent="0.35"/>
    <row r="66" s="129" customFormat="1" ht="13.5" x14ac:dyDescent="0.35"/>
    <row r="67" s="129" customFormat="1" ht="13.5" x14ac:dyDescent="0.35"/>
    <row r="68" s="129" customFormat="1" ht="13.5" x14ac:dyDescent="0.35"/>
    <row r="69" s="129" customFormat="1" ht="13.5" x14ac:dyDescent="0.35"/>
    <row r="70" s="129" customFormat="1" ht="13.5" x14ac:dyDescent="0.35"/>
    <row r="71" s="129" customFormat="1" ht="13.5" x14ac:dyDescent="0.35"/>
    <row r="72" s="129" customFormat="1" ht="13.5" x14ac:dyDescent="0.35"/>
    <row r="73" s="129" customFormat="1" ht="13.5" x14ac:dyDescent="0.35"/>
    <row r="74" s="129" customFormat="1" ht="13.5" x14ac:dyDescent="0.35"/>
    <row r="75" s="129" customFormat="1" ht="13.5" x14ac:dyDescent="0.35"/>
    <row r="76" s="129" customFormat="1" ht="13.5" x14ac:dyDescent="0.35"/>
    <row r="77" s="129" customFormat="1" ht="13.5" x14ac:dyDescent="0.35"/>
    <row r="78" s="129" customFormat="1" ht="13.5" x14ac:dyDescent="0.35"/>
    <row r="79" s="129" customFormat="1" ht="13.5" x14ac:dyDescent="0.35"/>
    <row r="80" s="129" customFormat="1" ht="13.5" x14ac:dyDescent="0.35"/>
    <row r="81" s="129" customFormat="1" ht="13.5" x14ac:dyDescent="0.35"/>
    <row r="82" s="129" customFormat="1" ht="13.5" x14ac:dyDescent="0.35"/>
    <row r="83" s="129" customFormat="1" ht="13.5" x14ac:dyDescent="0.35"/>
    <row r="84" s="129" customFormat="1" ht="13.5" x14ac:dyDescent="0.35"/>
    <row r="85" s="129" customFormat="1" ht="13.5" x14ac:dyDescent="0.35"/>
    <row r="86" s="129" customFormat="1" ht="13.5" x14ac:dyDescent="0.35"/>
    <row r="87" s="129" customFormat="1" ht="13.5" x14ac:dyDescent="0.35"/>
    <row r="88" s="129" customFormat="1" ht="13.5" x14ac:dyDescent="0.35"/>
    <row r="89" s="129" customFormat="1" ht="13.5" x14ac:dyDescent="0.35"/>
    <row r="90" s="129" customFormat="1" ht="13.5" x14ac:dyDescent="0.35"/>
    <row r="91" s="129" customFormat="1" ht="13.5" x14ac:dyDescent="0.35"/>
    <row r="92" s="129" customFormat="1" ht="13.5" x14ac:dyDescent="0.35"/>
    <row r="93" s="129" customFormat="1" ht="13.5" x14ac:dyDescent="0.35"/>
    <row r="94" s="129" customFormat="1" ht="13.5" x14ac:dyDescent="0.35"/>
    <row r="95" s="129" customFormat="1" ht="13.5" x14ac:dyDescent="0.35"/>
    <row r="96" s="129" customFormat="1" ht="13.5" x14ac:dyDescent="0.35"/>
    <row r="97" s="129" customFormat="1" ht="13.5" x14ac:dyDescent="0.35"/>
    <row r="98" s="129" customFormat="1" ht="13.5" x14ac:dyDescent="0.35"/>
    <row r="99" s="129" customFormat="1" ht="13.5" x14ac:dyDescent="0.35"/>
    <row r="100" s="129" customFormat="1" ht="12" customHeight="1" x14ac:dyDescent="0.35"/>
    <row r="101" s="129" customFormat="1" ht="12" customHeight="1" x14ac:dyDescent="0.35"/>
    <row r="102" s="129" customFormat="1" ht="12" customHeight="1" x14ac:dyDescent="0.35"/>
    <row r="103" s="129" customFormat="1" ht="12" customHeight="1" x14ac:dyDescent="0.35"/>
    <row r="104" s="129" customFormat="1" ht="12" customHeight="1" x14ac:dyDescent="0.35"/>
  </sheetData>
  <sheetProtection algorithmName="SHA-512" hashValue="zZzvacd8PXWo+UpRt/7b9ixVYmAcqa+sX/v0kBfBLaL4CJy999jF9c4syLaCBSVRz+3D5+TqGnIGWuouOF++aA==" saltValue="xb6fbs8Py23c7baUx1yyJw==" spinCount="100000" sheet="1" objects="1" scenarios="1"/>
  <mergeCells count="46">
    <mergeCell ref="DE1:DI1"/>
    <mergeCell ref="DJ1:DN1"/>
    <mergeCell ref="DE2:DI2"/>
    <mergeCell ref="DJ2:DN2"/>
    <mergeCell ref="B4:M4"/>
    <mergeCell ref="CK1:CO1"/>
    <mergeCell ref="CP1:CT1"/>
    <mergeCell ref="CU1:CY1"/>
    <mergeCell ref="CZ1:DD1"/>
    <mergeCell ref="CK2:CO2"/>
    <mergeCell ref="CP2:CT2"/>
    <mergeCell ref="CU2:CY2"/>
    <mergeCell ref="CZ2:DD2"/>
    <mergeCell ref="BL1:BP1"/>
    <mergeCell ref="BQ1:BU1"/>
    <mergeCell ref="BV1:BZ1"/>
    <mergeCell ref="CA1:CE1"/>
    <mergeCell ref="CF1:CJ1"/>
    <mergeCell ref="BL2:BP2"/>
    <mergeCell ref="BQ2:BU2"/>
    <mergeCell ref="BV2:BZ2"/>
    <mergeCell ref="CA2:CE2"/>
    <mergeCell ref="CF2:CJ2"/>
    <mergeCell ref="BG1:BK1"/>
    <mergeCell ref="AM2:AQ2"/>
    <mergeCell ref="AR2:AV2"/>
    <mergeCell ref="AW2:BA2"/>
    <mergeCell ref="BB2:BF2"/>
    <mergeCell ref="BG2:BK2"/>
    <mergeCell ref="AR1:AV1"/>
    <mergeCell ref="A1:M2"/>
    <mergeCell ref="DO1:DP1"/>
    <mergeCell ref="DO2:DP2"/>
    <mergeCell ref="N1:R1"/>
    <mergeCell ref="N2:R2"/>
    <mergeCell ref="S1:W1"/>
    <mergeCell ref="S2:W2"/>
    <mergeCell ref="X1:AB1"/>
    <mergeCell ref="X2:AB2"/>
    <mergeCell ref="AC1:AG1"/>
    <mergeCell ref="AC2:AG2"/>
    <mergeCell ref="AH1:AL1"/>
    <mergeCell ref="AH2:AL2"/>
    <mergeCell ref="AM1:AQ1"/>
    <mergeCell ref="AW1:BA1"/>
    <mergeCell ref="BB1:BF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9DC5-BBB2-41A1-BD23-ECAFEE203006}">
  <dimension ref="A1:O39"/>
  <sheetViews>
    <sheetView showGridLines="0" zoomScaleNormal="100" workbookViewId="0">
      <selection activeCell="A4" sqref="A4"/>
    </sheetView>
  </sheetViews>
  <sheetFormatPr defaultColWidth="0" defaultRowHeight="12.75" customHeight="1" zeroHeight="1" x14ac:dyDescent="0.25"/>
  <cols>
    <col min="1" max="15" width="9" style="59" customWidth="1"/>
    <col min="16" max="16384" width="9" style="59" hidden="1"/>
  </cols>
  <sheetData>
    <row r="1" spans="1:14" ht="12.5" x14ac:dyDescent="0.25"/>
    <row r="2" spans="1:14" ht="19.5" customHeight="1" x14ac:dyDescent="0.35">
      <c r="A2" s="124" t="str">
        <f>'Output - Key Indicators'!J46</f>
        <v>5. Sex ratio of training opportunities (staff development)</v>
      </c>
      <c r="B2" s="124"/>
      <c r="C2" s="124"/>
      <c r="D2" s="124"/>
      <c r="E2" s="124"/>
      <c r="F2" s="124"/>
      <c r="G2" s="124"/>
      <c r="H2" s="73"/>
      <c r="I2" s="73"/>
      <c r="N2"/>
    </row>
    <row r="3" spans="1:14" ht="12.75" customHeight="1" x14ac:dyDescent="0.35">
      <c r="A3" s="124"/>
      <c r="B3" s="124"/>
      <c r="C3" s="124"/>
      <c r="D3" s="124"/>
      <c r="E3" s="124"/>
      <c r="F3" s="124"/>
      <c r="G3" s="124"/>
      <c r="N3"/>
    </row>
    <row r="4" spans="1:14" ht="12.75" customHeight="1" x14ac:dyDescent="0.25">
      <c r="A4" s="72"/>
      <c r="B4" s="72"/>
      <c r="C4" s="72"/>
      <c r="D4" s="72"/>
      <c r="E4" s="72"/>
    </row>
    <row r="5" spans="1:14" ht="12.75" customHeight="1" x14ac:dyDescent="0.25">
      <c r="A5" s="72"/>
      <c r="B5" s="72"/>
      <c r="C5" s="72"/>
      <c r="D5" s="72"/>
      <c r="E5" s="72"/>
    </row>
    <row r="6" spans="1:14" ht="12.75" customHeight="1" x14ac:dyDescent="0.25"/>
    <row r="7" spans="1:14" ht="12.75" customHeight="1" x14ac:dyDescent="0.25"/>
    <row r="8" spans="1:14" ht="12.75" customHeight="1" x14ac:dyDescent="0.25">
      <c r="C8" s="71"/>
      <c r="D8" s="71"/>
      <c r="E8" s="71"/>
      <c r="F8" s="71"/>
      <c r="G8" s="71"/>
    </row>
    <row r="9" spans="1:14" ht="12.75" customHeight="1" x14ac:dyDescent="0.25">
      <c r="B9" s="71"/>
      <c r="C9" s="71"/>
      <c r="D9" s="71"/>
      <c r="E9" s="71"/>
      <c r="F9" s="71"/>
      <c r="G9" s="71"/>
    </row>
    <row r="10" spans="1:14" ht="12.75" customHeight="1" x14ac:dyDescent="0.25">
      <c r="B10" s="71"/>
      <c r="C10" s="71"/>
      <c r="D10" s="71"/>
      <c r="E10" s="71"/>
      <c r="F10" s="71"/>
      <c r="G10" s="71"/>
    </row>
    <row r="11" spans="1:14" ht="12.75" customHeight="1" x14ac:dyDescent="0.25">
      <c r="B11" s="71"/>
      <c r="C11" s="71"/>
      <c r="D11" s="71"/>
      <c r="E11" s="71"/>
      <c r="F11" s="71"/>
      <c r="G11" s="71"/>
    </row>
    <row r="12" spans="1:14" ht="12.75" customHeight="1" x14ac:dyDescent="0.25">
      <c r="B12" s="73"/>
      <c r="C12" s="73"/>
      <c r="D12" s="71"/>
      <c r="E12" s="71"/>
      <c r="F12" s="71"/>
      <c r="G12" s="71"/>
    </row>
    <row r="13" spans="1:14" ht="12.75" customHeight="1" x14ac:dyDescent="0.25">
      <c r="A13" s="73"/>
      <c r="B13" s="73"/>
      <c r="C13" s="73"/>
      <c r="D13" s="71"/>
      <c r="E13" s="71"/>
      <c r="F13" s="71"/>
      <c r="G13" s="71"/>
    </row>
    <row r="14" spans="1:14" ht="12.75" customHeight="1" x14ac:dyDescent="0.25">
      <c r="A14" s="73"/>
      <c r="B14" s="73"/>
      <c r="C14" s="73"/>
      <c r="D14" s="71"/>
      <c r="E14" s="71"/>
      <c r="F14" s="71"/>
      <c r="G14" s="71"/>
    </row>
    <row r="15" spans="1:14" ht="12.75" customHeight="1" x14ac:dyDescent="0.25">
      <c r="A15" s="73"/>
      <c r="B15" s="73"/>
      <c r="C15" s="73"/>
      <c r="D15" s="71"/>
      <c r="E15" s="71"/>
      <c r="F15" s="71"/>
      <c r="G15" s="71"/>
    </row>
    <row r="16" spans="1:14" ht="12.75" customHeight="1" x14ac:dyDescent="0.25">
      <c r="A16" s="73"/>
      <c r="B16" s="73"/>
      <c r="C16" s="73"/>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rE+phK2cGM/+IVUgi5j5o/MW5lggefoSAqSZS7Gm0l5IHkMlrea+XZhKgsCezjHOppEbxub5w+CAz15bn1LYzQ==" saltValue="TZlP/glCpdRJKyNT8NKq4Q==" spinCount="100000" sheet="1" scenarios="1"/>
  <mergeCells count="1">
    <mergeCell ref="A2:G3"/>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Training opportunity and Gender Pay Equity</oddHeader>
    <oddFooter>&amp;L&amp;"Arial,Regular"&amp;8&amp;K05+000Developed by: Access to Insurance Initiative&amp;C&amp;"Arial,Regular"&amp;8&amp;K05+000
https://www.a2ii.org/en/home&amp;R&amp;"Arial,Regular"&amp;8&amp;K05+000&amp;P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3139-D140-4E68-9A62-989153FBCEAF}">
  <dimension ref="A1:D31"/>
  <sheetViews>
    <sheetView workbookViewId="0">
      <selection activeCell="B29" sqref="B29:B31"/>
    </sheetView>
  </sheetViews>
  <sheetFormatPr defaultColWidth="11.1640625" defaultRowHeight="14" x14ac:dyDescent="0.35"/>
  <cols>
    <col min="1" max="1" width="17.83203125" style="2" customWidth="1"/>
    <col min="2" max="2" width="39.1640625" style="2" customWidth="1"/>
    <col min="3" max="3" width="20" style="2" bestFit="1" customWidth="1"/>
    <col min="4" max="4" width="38.33203125" style="2" customWidth="1"/>
    <col min="5" max="16384" width="11.1640625" style="2"/>
  </cols>
  <sheetData>
    <row r="1" spans="1:4" x14ac:dyDescent="0.3">
      <c r="A1" s="7" t="s">
        <v>46</v>
      </c>
      <c r="C1" s="66" t="s">
        <v>51</v>
      </c>
      <c r="D1" s="66" t="s">
        <v>52</v>
      </c>
    </row>
    <row r="2" spans="1:4" x14ac:dyDescent="0.3">
      <c r="A2" s="2" t="s">
        <v>47</v>
      </c>
      <c r="C2" s="66"/>
      <c r="D2" s="66" t="s">
        <v>0</v>
      </c>
    </row>
    <row r="3" spans="1:4" x14ac:dyDescent="0.3">
      <c r="A3" s="2" t="s">
        <v>48</v>
      </c>
      <c r="C3" s="66"/>
      <c r="D3" s="66" t="s">
        <v>53</v>
      </c>
    </row>
    <row r="4" spans="1:4" x14ac:dyDescent="0.3">
      <c r="A4" s="2" t="s">
        <v>50</v>
      </c>
      <c r="C4" s="66"/>
      <c r="D4" s="66" t="s">
        <v>54</v>
      </c>
    </row>
    <row r="5" spans="1:4" x14ac:dyDescent="0.3">
      <c r="A5" s="2" t="s">
        <v>49</v>
      </c>
      <c r="C5" s="66"/>
      <c r="D5" s="66" t="s">
        <v>55</v>
      </c>
    </row>
    <row r="6" spans="1:4" x14ac:dyDescent="0.3">
      <c r="C6" s="66"/>
      <c r="D6" s="66" t="s">
        <v>56</v>
      </c>
    </row>
    <row r="7" spans="1:4" x14ac:dyDescent="0.3">
      <c r="C7" s="66"/>
      <c r="D7" s="66" t="s">
        <v>5</v>
      </c>
    </row>
    <row r="8" spans="1:4" x14ac:dyDescent="0.3">
      <c r="A8" s="125" t="s">
        <v>29</v>
      </c>
      <c r="B8" s="125"/>
      <c r="C8" s="66"/>
      <c r="D8" s="66"/>
    </row>
    <row r="9" spans="1:4" x14ac:dyDescent="0.3">
      <c r="A9" s="3">
        <v>0</v>
      </c>
      <c r="B9" s="2" t="s">
        <v>33</v>
      </c>
      <c r="C9" s="66" t="s">
        <v>57</v>
      </c>
      <c r="D9" s="66" t="s">
        <v>58</v>
      </c>
    </row>
    <row r="10" spans="1:4" x14ac:dyDescent="0.3">
      <c r="A10" s="3">
        <v>0.7</v>
      </c>
      <c r="B10" s="2" t="s">
        <v>36</v>
      </c>
      <c r="C10" s="66"/>
      <c r="D10" s="66" t="s">
        <v>59</v>
      </c>
    </row>
    <row r="11" spans="1:4" x14ac:dyDescent="0.3">
      <c r="A11" s="3">
        <v>0.8</v>
      </c>
      <c r="B11" s="2" t="s">
        <v>37</v>
      </c>
      <c r="C11" s="66"/>
      <c r="D11" s="66" t="s">
        <v>1</v>
      </c>
    </row>
    <row r="12" spans="1:4" x14ac:dyDescent="0.35">
      <c r="A12" s="3">
        <v>0.9</v>
      </c>
      <c r="B12" s="2" t="s">
        <v>31</v>
      </c>
    </row>
    <row r="14" spans="1:4" ht="28" x14ac:dyDescent="0.35">
      <c r="C14" s="2" t="s">
        <v>17</v>
      </c>
      <c r="D14" s="2" t="s">
        <v>63</v>
      </c>
    </row>
    <row r="15" spans="1:4" x14ac:dyDescent="0.35">
      <c r="A15" s="125" t="s">
        <v>38</v>
      </c>
      <c r="B15" s="125"/>
      <c r="D15" s="2" t="s">
        <v>60</v>
      </c>
    </row>
    <row r="16" spans="1:4" x14ac:dyDescent="0.35">
      <c r="A16" s="2">
        <v>0</v>
      </c>
      <c r="B16" s="2" t="s">
        <v>39</v>
      </c>
      <c r="D16" s="2" t="s">
        <v>61</v>
      </c>
    </row>
    <row r="17" spans="1:4" x14ac:dyDescent="0.35">
      <c r="A17" s="4">
        <v>15</v>
      </c>
      <c r="B17" s="2" t="s">
        <v>40</v>
      </c>
      <c r="D17" s="2" t="s">
        <v>62</v>
      </c>
    </row>
    <row r="18" spans="1:4" x14ac:dyDescent="0.35">
      <c r="A18" s="4">
        <v>30</v>
      </c>
      <c r="B18" s="2" t="s">
        <v>32</v>
      </c>
    </row>
    <row r="19" spans="1:4" x14ac:dyDescent="0.35">
      <c r="A19" s="5"/>
    </row>
    <row r="22" spans="1:4" x14ac:dyDescent="0.35">
      <c r="A22" s="125" t="s">
        <v>41</v>
      </c>
      <c r="B22" s="125"/>
    </row>
    <row r="23" spans="1:4" x14ac:dyDescent="0.35">
      <c r="A23" s="2">
        <v>0</v>
      </c>
      <c r="B23" s="2" t="s">
        <v>39</v>
      </c>
    </row>
    <row r="24" spans="1:4" x14ac:dyDescent="0.35">
      <c r="A24" s="4">
        <v>5</v>
      </c>
      <c r="B24" s="2" t="s">
        <v>40</v>
      </c>
    </row>
    <row r="25" spans="1:4" x14ac:dyDescent="0.35">
      <c r="A25" s="4">
        <v>10</v>
      </c>
      <c r="B25" s="2" t="s">
        <v>32</v>
      </c>
    </row>
    <row r="28" spans="1:4" x14ac:dyDescent="0.35">
      <c r="A28" s="125" t="s">
        <v>42</v>
      </c>
      <c r="B28" s="125"/>
    </row>
    <row r="29" spans="1:4" x14ac:dyDescent="0.35">
      <c r="A29" s="5">
        <v>0</v>
      </c>
      <c r="B29" s="2" t="s">
        <v>43</v>
      </c>
    </row>
    <row r="30" spans="1:4" x14ac:dyDescent="0.35">
      <c r="A30" s="5">
        <v>0.05</v>
      </c>
      <c r="B30" s="2" t="s">
        <v>44</v>
      </c>
    </row>
    <row r="31" spans="1:4" x14ac:dyDescent="0.35">
      <c r="A31" s="6">
        <v>0.1</v>
      </c>
      <c r="B31" s="2" t="s">
        <v>45</v>
      </c>
    </row>
  </sheetData>
  <sheetProtection algorithmName="SHA-512" hashValue="IIw5UQk9Gh78478KrJpnxgIYDb5Jt1Q8iyXpKCaBr89zLPo1VMVU9vUXvb7P6m27DOV27Ev6fizir/+kXUW9Ow==" saltValue="fXXUv1F9fx36Yx3BR5YFlQ==" spinCount="100000" sheet="1" objects="1" scenarios="1" selectLockedCells="1" selectUnlockedCells="1"/>
  <mergeCells count="4">
    <mergeCell ref="A8:B8"/>
    <mergeCell ref="A15:B15"/>
    <mergeCell ref="A22:B22"/>
    <mergeCell ref="A28:B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6F57-C348-4476-BA59-11541AAB1416}">
  <dimension ref="A1:M68"/>
  <sheetViews>
    <sheetView showGridLines="0" zoomScaleNormal="100" workbookViewId="0">
      <selection activeCell="D2" sqref="D2"/>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8" ht="12.5" x14ac:dyDescent="0.35"/>
    <row r="2" spans="1:8" ht="46.5" customHeight="1" x14ac:dyDescent="0.35"/>
    <row r="3" spans="1:8" ht="12.5" customHeight="1" x14ac:dyDescent="0.35">
      <c r="A3" s="99" t="s">
        <v>100</v>
      </c>
      <c r="B3" s="99"/>
      <c r="C3" s="99"/>
      <c r="D3" s="99"/>
      <c r="E3" s="99"/>
      <c r="F3" s="99"/>
      <c r="G3" s="99"/>
      <c r="H3" s="99"/>
    </row>
    <row r="4" spans="1:8" ht="12.5" customHeight="1" x14ac:dyDescent="0.35">
      <c r="A4" s="99"/>
      <c r="B4" s="99"/>
      <c r="C4" s="99"/>
      <c r="D4" s="99"/>
      <c r="E4" s="99"/>
      <c r="F4" s="99"/>
      <c r="G4" s="99"/>
      <c r="H4" s="99"/>
    </row>
    <row r="5" spans="1:8" ht="13" x14ac:dyDescent="0.35">
      <c r="A5" s="98" t="s">
        <v>83</v>
      </c>
      <c r="B5" s="98"/>
      <c r="C5" s="98"/>
    </row>
    <row r="6" spans="1:8" ht="12.5" x14ac:dyDescent="0.35"/>
    <row r="7" spans="1:8" ht="12.5" x14ac:dyDescent="0.35"/>
    <row r="8" spans="1:8" ht="15.5" x14ac:dyDescent="0.35">
      <c r="A8" s="76" t="s">
        <v>84</v>
      </c>
      <c r="B8" s="77">
        <f>'Input (Regulators)'!A4</f>
        <v>0</v>
      </c>
    </row>
    <row r="9" spans="1:8" ht="12.5" x14ac:dyDescent="0.35">
      <c r="B9" s="78"/>
    </row>
    <row r="10" spans="1:8" ht="13" x14ac:dyDescent="0.35">
      <c r="A10" s="79" t="s">
        <v>85</v>
      </c>
      <c r="B10" s="78"/>
    </row>
    <row r="11" spans="1:8" ht="12.5" x14ac:dyDescent="0.35">
      <c r="A11" s="80" t="s">
        <v>52</v>
      </c>
      <c r="B11" s="78">
        <f>COUNTIF('Input (Regulators)'!$D$5:$D$100,'Insurers Profile'!A11)</f>
        <v>0</v>
      </c>
    </row>
    <row r="12" spans="1:8" ht="12.5" x14ac:dyDescent="0.35">
      <c r="A12" s="80" t="s">
        <v>0</v>
      </c>
      <c r="B12" s="78">
        <f>COUNTIF('Input (Regulators)'!$D$5:$D$100,'Insurers Profile'!A12)</f>
        <v>0</v>
      </c>
    </row>
    <row r="13" spans="1:8" ht="12.5" x14ac:dyDescent="0.35">
      <c r="A13" s="80" t="s">
        <v>53</v>
      </c>
      <c r="B13" s="78">
        <f>COUNTIF('Input (Regulators)'!$D$5:$D$100,'Insurers Profile'!A13)</f>
        <v>0</v>
      </c>
    </row>
    <row r="14" spans="1:8" ht="12.5" x14ac:dyDescent="0.35">
      <c r="A14" s="80" t="s">
        <v>54</v>
      </c>
      <c r="B14" s="78">
        <f>COUNTIF('Input (Regulators)'!$D$5:$D$100,'Insurers Profile'!A14)</f>
        <v>0</v>
      </c>
    </row>
    <row r="15" spans="1:8" ht="12.5" x14ac:dyDescent="0.35">
      <c r="A15" s="80" t="s">
        <v>55</v>
      </c>
      <c r="B15" s="78">
        <f>COUNTIF('Input (Regulators)'!$D$5:$D$100,'Insurers Profile'!A15)</f>
        <v>0</v>
      </c>
    </row>
    <row r="16" spans="1:8" ht="12.5" x14ac:dyDescent="0.35">
      <c r="A16" s="80" t="s">
        <v>56</v>
      </c>
      <c r="B16" s="78">
        <f>COUNTIF('Input (Regulators)'!$D$5:$D$100,'Insurers Profile'!A16)</f>
        <v>0</v>
      </c>
    </row>
    <row r="17" spans="1:2" ht="12.5" x14ac:dyDescent="0.35">
      <c r="A17" s="80" t="s">
        <v>5</v>
      </c>
      <c r="B17" s="78">
        <f>COUNTIF('Input (Regulators)'!$D$5:$D$100,'Insurers Profile'!A17)</f>
        <v>0</v>
      </c>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13" x14ac:dyDescent="0.35">
      <c r="A24" s="79" t="s">
        <v>86</v>
      </c>
      <c r="B24" s="78"/>
    </row>
    <row r="25" spans="1:2" ht="12.5" x14ac:dyDescent="0.35">
      <c r="A25" s="80" t="s">
        <v>58</v>
      </c>
      <c r="B25" s="78">
        <f>COUNTIF('Input (Regulators)'!$E$5:$E$100,'Insurers Profile'!A25)</f>
        <v>0</v>
      </c>
    </row>
    <row r="26" spans="1:2" ht="12.5" x14ac:dyDescent="0.35">
      <c r="A26" s="80" t="s">
        <v>59</v>
      </c>
      <c r="B26" s="78">
        <f>COUNTIF('Input (Regulators)'!$E$5:$E$100,'Insurers Profile'!A26)</f>
        <v>0</v>
      </c>
    </row>
    <row r="27" spans="1:2" ht="12.5" x14ac:dyDescent="0.35">
      <c r="A27" s="80" t="s">
        <v>1</v>
      </c>
      <c r="B27" s="78">
        <f>COUNTIF('Input (Regulators)'!$E$5:$E$100,'Insurers Profile'!A27)</f>
        <v>0</v>
      </c>
    </row>
    <row r="28" spans="1:2" ht="12.5" x14ac:dyDescent="0.35"/>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1" t="s">
        <v>87</v>
      </c>
    </row>
    <row r="37" spans="1:2" ht="14" x14ac:dyDescent="0.35">
      <c r="A37" s="83" t="s">
        <v>63</v>
      </c>
      <c r="B37" s="78">
        <f>COUNTIF('Input (Regulators)'!$F$5:$F$100,'Insurers Profile'!A37)</f>
        <v>0</v>
      </c>
    </row>
    <row r="38" spans="1:2" ht="14" x14ac:dyDescent="0.35">
      <c r="A38" s="83" t="s">
        <v>60</v>
      </c>
      <c r="B38" s="78">
        <f>COUNTIF('Input (Regulators)'!$F$5:$F$100,'Insurers Profile'!A38)</f>
        <v>0</v>
      </c>
    </row>
    <row r="39" spans="1:2" ht="14" x14ac:dyDescent="0.35">
      <c r="A39" s="83" t="s">
        <v>61</v>
      </c>
      <c r="B39" s="78">
        <f>COUNTIF('Input (Regulators)'!$F$5:$F$100,'Insurers Profile'!A39)</f>
        <v>0</v>
      </c>
    </row>
    <row r="40" spans="1:2" ht="14" x14ac:dyDescent="0.35">
      <c r="A40" s="83" t="s">
        <v>62</v>
      </c>
      <c r="B40" s="78">
        <f>COUNTIF('Input (Regulators)'!$F$5:$F$100,'Insurers Profile'!A40)</f>
        <v>0</v>
      </c>
    </row>
    <row r="41" spans="1:2" ht="12.5" x14ac:dyDescent="0.35">
      <c r="A41" s="82"/>
      <c r="B41" s="78"/>
    </row>
    <row r="42" spans="1:2" ht="12.5" x14ac:dyDescent="0.35"/>
    <row r="43" spans="1:2" ht="12.5" x14ac:dyDescent="0.35"/>
    <row r="44" spans="1:2" ht="12.5" x14ac:dyDescent="0.35"/>
    <row r="45" spans="1:2" ht="12.5" x14ac:dyDescent="0.35"/>
    <row r="46" spans="1:2" ht="12.5" x14ac:dyDescent="0.35"/>
    <row r="47" spans="1:2" ht="12.5" x14ac:dyDescent="0.35"/>
    <row r="48" spans="1:2" ht="12.5" x14ac:dyDescent="0.35"/>
    <row r="49" ht="12.5" x14ac:dyDescent="0.35"/>
    <row r="50" ht="12.5" x14ac:dyDescent="0.35"/>
    <row r="51" ht="12.5" x14ac:dyDescent="0.35"/>
    <row r="52" ht="12.5" x14ac:dyDescent="0.35"/>
    <row r="53" ht="12.5" x14ac:dyDescent="0.35"/>
    <row r="54" ht="12.5" x14ac:dyDescent="0.35"/>
    <row r="55" ht="12.5" x14ac:dyDescent="0.35"/>
    <row r="56" ht="12.5" x14ac:dyDescent="0.35"/>
    <row r="57" ht="24.75" customHeight="1" x14ac:dyDescent="0.35"/>
    <row r="58" ht="12.5" x14ac:dyDescent="0.35"/>
    <row r="59" ht="12.5" x14ac:dyDescent="0.35"/>
    <row r="60" ht="12.5" x14ac:dyDescent="0.35"/>
    <row r="61" ht="12.5"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5lD57tKufkOQnMosuEgKTXx6fAMGoL1Q4TscFOCOOyz0QP6+JzZzgKnB2JEhNrHUX8dUIAsztrCPNPqE/orOlA==" saltValue="TKoEiHrd/xCh8k73rqSZIw==" spinCount="100000" sheet="1" scenarios="1"/>
  <mergeCells count="2">
    <mergeCell ref="A5:C5"/>
    <mergeCell ref="A3:H4"/>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profiles</oddHeader>
    <oddFooter>&amp;L&amp;"Arial,Regular"&amp;8&amp;K04+000Developed by: Access to Insurance Initiative&amp;C&amp;"Arial,Regular"&amp;8&amp;K04+000
https://www.a2ii.org/en/home&amp;R&amp;"Arial,Regular"&amp;8&amp;K04+000&amp;P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4CF4-9608-4034-8CFA-B9ECF04FBD55}">
  <dimension ref="A1:M68"/>
  <sheetViews>
    <sheetView showGridLines="0" zoomScaleNormal="100" workbookViewId="0">
      <selection activeCell="A3" sqref="A3:D4"/>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00" t="s">
        <v>100</v>
      </c>
      <c r="B3" s="100"/>
      <c r="C3" s="100"/>
      <c r="D3" s="100"/>
    </row>
    <row r="4" spans="1:4" ht="12.5" x14ac:dyDescent="0.35">
      <c r="A4" s="100"/>
      <c r="B4" s="100"/>
      <c r="C4" s="100"/>
      <c r="D4" s="100"/>
    </row>
    <row r="5" spans="1:4" ht="13" x14ac:dyDescent="0.35">
      <c r="A5" s="98" t="s">
        <v>83</v>
      </c>
      <c r="B5" s="98"/>
      <c r="C5" s="98"/>
    </row>
    <row r="6" spans="1:4" ht="12.5" x14ac:dyDescent="0.35"/>
    <row r="7" spans="1:4" ht="12.5" x14ac:dyDescent="0.35"/>
    <row r="8" spans="1:4" ht="15.5" x14ac:dyDescent="0.35">
      <c r="A8" s="76" t="s">
        <v>84</v>
      </c>
      <c r="B8" s="77">
        <f>'Input (Regulators)'!A4</f>
        <v>0</v>
      </c>
    </row>
    <row r="9" spans="1:4" ht="12.5" x14ac:dyDescent="0.35">
      <c r="B9" s="78"/>
    </row>
    <row r="10" spans="1:4" ht="26" x14ac:dyDescent="0.35">
      <c r="A10" s="81" t="s">
        <v>89</v>
      </c>
      <c r="B10" s="78"/>
    </row>
    <row r="11" spans="1:4" ht="12.5" x14ac:dyDescent="0.35">
      <c r="A11" s="80" t="s">
        <v>47</v>
      </c>
      <c r="B11" s="78">
        <f>COUNTIF('Input (Regulators)'!$H$5:$H$100,'Insurers Org DEI Profile'!A11)</f>
        <v>0</v>
      </c>
    </row>
    <row r="12" spans="1:4" ht="12.5" x14ac:dyDescent="0.35">
      <c r="A12" s="80" t="s">
        <v>48</v>
      </c>
      <c r="B12" s="78">
        <f>COUNTIF('Input (Regulators)'!$H$5:$H$100,'Insurers Org DEI Profile'!A12)</f>
        <v>0</v>
      </c>
    </row>
    <row r="13" spans="1:4" ht="12.5" x14ac:dyDescent="0.35">
      <c r="A13" s="80" t="s">
        <v>50</v>
      </c>
      <c r="B13" s="78">
        <f>COUNTIF('Input (Regulators)'!$H$5:$H$100,'Insurers Org DEI Profile'!A13)</f>
        <v>0</v>
      </c>
    </row>
    <row r="14" spans="1:4" ht="12.5" x14ac:dyDescent="0.35">
      <c r="A14" s="80" t="s">
        <v>49</v>
      </c>
      <c r="B14" s="78">
        <f>COUNTIF('Input (Regulators)'!$H$5:$H$100,'Insurers Org DEI Profile'!A14)</f>
        <v>0</v>
      </c>
    </row>
    <row r="15" spans="1:4" ht="12.5" x14ac:dyDescent="0.35">
      <c r="A15" s="80"/>
      <c r="B15" s="78"/>
    </row>
    <row r="16" spans="1:4" ht="12.5" x14ac:dyDescent="0.35">
      <c r="A16" s="80"/>
      <c r="B16" s="78"/>
    </row>
    <row r="17" spans="1:2" ht="12.5" x14ac:dyDescent="0.35">
      <c r="A17" s="80"/>
      <c r="B17" s="78"/>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26" x14ac:dyDescent="0.35">
      <c r="A24" s="81" t="s">
        <v>88</v>
      </c>
      <c r="B24" s="78"/>
    </row>
    <row r="25" spans="1:2" ht="12.5" x14ac:dyDescent="0.35">
      <c r="A25" s="80" t="s">
        <v>47</v>
      </c>
      <c r="B25" s="78">
        <f>COUNTIF('Input (Regulators)'!$I$5:$I$100,'Insurers Org DEI Profile'!A25)</f>
        <v>0</v>
      </c>
    </row>
    <row r="26" spans="1:2" ht="12.5" x14ac:dyDescent="0.35">
      <c r="A26" s="80" t="s">
        <v>48</v>
      </c>
      <c r="B26" s="78">
        <f>COUNTIF('Input (Regulators)'!$I$5:$I$100,'Insurers Org DEI Profile'!A26)</f>
        <v>0</v>
      </c>
    </row>
    <row r="27" spans="1:2" ht="12.5" x14ac:dyDescent="0.35">
      <c r="A27" s="80" t="s">
        <v>50</v>
      </c>
      <c r="B27" s="78">
        <f>COUNTIF('Input (Regulators)'!$I$5:$I$100,'Insurers Org DEI Profile'!A27)</f>
        <v>0</v>
      </c>
    </row>
    <row r="28" spans="1:2" ht="12.5" x14ac:dyDescent="0.35">
      <c r="A28" s="80" t="s">
        <v>49</v>
      </c>
      <c r="B28" s="78">
        <f>COUNTIF('Input (Regulators)'!$I$5:$I$100,'Insurers Org DEI Profile'!A28)</f>
        <v>0</v>
      </c>
    </row>
    <row r="29" spans="1:2" ht="12.5" x14ac:dyDescent="0.35"/>
    <row r="30" spans="1:2" ht="12.5" x14ac:dyDescent="0.35"/>
    <row r="31" spans="1:2" ht="12.5" x14ac:dyDescent="0.35"/>
    <row r="32" spans="1:2" ht="12.5" x14ac:dyDescent="0.35"/>
    <row r="33" spans="1:2" ht="12.5" x14ac:dyDescent="0.35"/>
    <row r="34" spans="1:2" ht="12.5" x14ac:dyDescent="0.35"/>
    <row r="35" spans="1:2" ht="12.5" x14ac:dyDescent="0.35"/>
    <row r="36" spans="1:2" ht="46.25" customHeight="1" x14ac:dyDescent="0.35">
      <c r="A36" s="81" t="s">
        <v>90</v>
      </c>
    </row>
    <row r="37" spans="1:2" ht="12.5" x14ac:dyDescent="0.35">
      <c r="A37" s="80" t="s">
        <v>47</v>
      </c>
      <c r="B37" s="78">
        <f>COUNTIF('Input (Regulators)'!$J$5:$J$100,'Insurers Org DEI Profile'!A37)</f>
        <v>0</v>
      </c>
    </row>
    <row r="38" spans="1:2" ht="12.5" x14ac:dyDescent="0.35">
      <c r="A38" s="80" t="s">
        <v>48</v>
      </c>
      <c r="B38" s="78">
        <f>COUNTIF('Input (Regulators)'!$J$5:$J$100,'Insurers Org DEI Profile'!A38)</f>
        <v>0</v>
      </c>
    </row>
    <row r="39" spans="1:2" ht="12.5" x14ac:dyDescent="0.35">
      <c r="A39" s="80" t="s">
        <v>50</v>
      </c>
      <c r="B39" s="78">
        <f>COUNTIF('Input (Regulators)'!$J$5:$J$100,'Insurers Org DEI Profile'!A39)</f>
        <v>0</v>
      </c>
    </row>
    <row r="40" spans="1:2" ht="12.5" x14ac:dyDescent="0.35">
      <c r="A40" s="80" t="s">
        <v>49</v>
      </c>
      <c r="B40" s="78">
        <f>COUNTIF('Input (Regulators)'!$J$5:$J$100,'Insurers Org DEI Profile'!A40)</f>
        <v>0</v>
      </c>
    </row>
    <row r="41" spans="1:2" ht="12.5" x14ac:dyDescent="0.35">
      <c r="A41" s="82"/>
      <c r="B41" s="78"/>
    </row>
    <row r="42" spans="1:2" ht="12.5" x14ac:dyDescent="0.35"/>
    <row r="43" spans="1:2" ht="12.5" x14ac:dyDescent="0.35"/>
    <row r="44" spans="1:2" ht="12.5" x14ac:dyDescent="0.35"/>
    <row r="45" spans="1:2" ht="12.5" x14ac:dyDescent="0.35"/>
    <row r="46" spans="1:2" ht="12.5" x14ac:dyDescent="0.35"/>
    <row r="47" spans="1:2" ht="12.5" x14ac:dyDescent="0.35"/>
    <row r="48" spans="1:2" ht="26" x14ac:dyDescent="0.35">
      <c r="A48" s="81" t="s">
        <v>91</v>
      </c>
    </row>
    <row r="49" spans="1:2" ht="12.5" x14ac:dyDescent="0.35">
      <c r="A49" s="80" t="s">
        <v>47</v>
      </c>
      <c r="B49" s="78">
        <f>COUNTIF('Input (Regulators)'!$K$5:$K$100,'Insurers Org DEI Profile'!A49)</f>
        <v>0</v>
      </c>
    </row>
    <row r="50" spans="1:2" ht="12.5" x14ac:dyDescent="0.35">
      <c r="A50" s="80" t="s">
        <v>48</v>
      </c>
      <c r="B50" s="78">
        <f>COUNTIF('Input (Regulators)'!$K$5:$K$100,'Insurers Org DEI Profile'!A50)</f>
        <v>0</v>
      </c>
    </row>
    <row r="51" spans="1:2" ht="12.5" x14ac:dyDescent="0.35">
      <c r="A51" s="80" t="s">
        <v>50</v>
      </c>
      <c r="B51" s="78">
        <f>COUNTIF('Input (Regulators)'!$K$5:$K$100,'Insurers Org DEI Profile'!A51)</f>
        <v>0</v>
      </c>
    </row>
    <row r="52" spans="1:2" ht="12.5" x14ac:dyDescent="0.35">
      <c r="A52" s="80" t="s">
        <v>49</v>
      </c>
      <c r="B52" s="78">
        <f>COUNTIF('Input (Regulators)'!$K$5:$K$100,'Insurers Org DEI Profile'!A52)</f>
        <v>0</v>
      </c>
    </row>
    <row r="53" spans="1:2" ht="12.5" x14ac:dyDescent="0.35">
      <c r="A53" s="82"/>
      <c r="B53" s="78"/>
    </row>
    <row r="54" spans="1:2" ht="12.5" x14ac:dyDescent="0.35"/>
    <row r="55" spans="1:2" ht="12.5" x14ac:dyDescent="0.35"/>
    <row r="56" spans="1:2" ht="12.5" x14ac:dyDescent="0.35"/>
    <row r="57" spans="1:2" ht="24.75" customHeight="1" x14ac:dyDescent="0.35"/>
    <row r="58" spans="1:2" ht="26" x14ac:dyDescent="0.35">
      <c r="A58" s="81" t="s">
        <v>92</v>
      </c>
    </row>
    <row r="59" spans="1:2" ht="12.5" x14ac:dyDescent="0.35">
      <c r="A59" s="80" t="s">
        <v>47</v>
      </c>
      <c r="B59" s="78">
        <f>COUNTIF('Input (Regulators)'!$L$5:$L$100,'Insurers Org DEI Profile'!A59)</f>
        <v>0</v>
      </c>
    </row>
    <row r="60" spans="1:2" ht="12.5" x14ac:dyDescent="0.35">
      <c r="A60" s="80" t="s">
        <v>48</v>
      </c>
      <c r="B60" s="78">
        <f>COUNTIF('Input (Regulators)'!$L$5:$L$100,'Insurers Org DEI Profile'!A60)</f>
        <v>0</v>
      </c>
    </row>
    <row r="61" spans="1:2" ht="12.5" x14ac:dyDescent="0.35">
      <c r="A61" s="80" t="s">
        <v>50</v>
      </c>
      <c r="B61" s="78">
        <f>COUNTIF('Input (Regulators)'!$L$5:$L$100,'Insurers Org DEI Profile'!A61)</f>
        <v>0</v>
      </c>
    </row>
    <row r="62" spans="1:2" ht="12.75" customHeight="1" x14ac:dyDescent="0.35">
      <c r="A62" s="80" t="s">
        <v>49</v>
      </c>
      <c r="B62" s="78">
        <f>COUNTIF('Input (Regulators)'!$L$5:$L$100,'Insurers Org DEI Profile'!A62)</f>
        <v>0</v>
      </c>
    </row>
    <row r="63" spans="1:2" ht="12.75" customHeight="1" x14ac:dyDescent="0.35"/>
    <row r="64" spans="1:2" ht="12.75" customHeight="1" x14ac:dyDescent="0.35"/>
    <row r="65" ht="12.75" customHeight="1" x14ac:dyDescent="0.35"/>
    <row r="66" ht="12.75" customHeight="1" x14ac:dyDescent="0.35"/>
    <row r="67" ht="12.75" customHeight="1" x14ac:dyDescent="0.35"/>
    <row r="68" ht="12.75" customHeight="1" x14ac:dyDescent="0.35"/>
  </sheetData>
  <sheetProtection algorithmName="SHA-512" hashValue="NoGim5C/82fm00ZGSEjbfQXrS35LTJ7GoF6rHGUbsnp/UwfnrTLB7t22o2LBBziJFlOnMnmMPxbhyV3lFasgtg==" saltValue="Hs+4GNt8q1cxB5SEgppwqw=="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regulators)&amp;R&amp;"Arial,Regular"&amp;8&amp;K04+000Insurers' Org DEI profiles</oddHeader>
    <oddFooter>&amp;L&amp;"Arial,Regular"&amp;8&amp;K04+000Developed by: Access to Insurance Initiative&amp;C&amp;"Arial,Regular"&amp;8&amp;K04+000
https://www.a2ii.org/en/home&amp;R&amp;"Arial,Regular"&amp;8&amp;K04+000&amp;P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435C9-00B1-435B-8F64-BFE267FFAC49}">
  <dimension ref="A1:M40"/>
  <sheetViews>
    <sheetView showGridLines="0" zoomScaleNormal="100" workbookViewId="0">
      <selection activeCell="E6" sqref="E6"/>
    </sheetView>
  </sheetViews>
  <sheetFormatPr defaultColWidth="0" defaultRowHeight="12.75" customHeight="1" zeroHeight="1" x14ac:dyDescent="0.35"/>
  <cols>
    <col min="1" max="1" width="39.83203125" style="1" customWidth="1"/>
    <col min="2" max="2" width="6.5" style="1" customWidth="1"/>
    <col min="3" max="10" width="9" style="1" customWidth="1"/>
    <col min="11" max="13" width="5.5" style="1" customWidth="1"/>
    <col min="14" max="16384" width="5.5" style="1" hidden="1"/>
  </cols>
  <sheetData>
    <row r="1" spans="1:4" ht="12.5" x14ac:dyDescent="0.35"/>
    <row r="2" spans="1:4" ht="46.5" customHeight="1" x14ac:dyDescent="0.35"/>
    <row r="3" spans="1:4" ht="12.5" x14ac:dyDescent="0.35">
      <c r="A3" s="100" t="s">
        <v>100</v>
      </c>
      <c r="B3" s="100"/>
      <c r="C3" s="100"/>
      <c r="D3" s="100"/>
    </row>
    <row r="4" spans="1:4" ht="12.5" x14ac:dyDescent="0.35">
      <c r="A4" s="100"/>
      <c r="B4" s="100"/>
      <c r="C4" s="100"/>
      <c r="D4" s="100"/>
    </row>
    <row r="5" spans="1:4" ht="13" x14ac:dyDescent="0.35">
      <c r="A5" s="98" t="s">
        <v>83</v>
      </c>
      <c r="B5" s="98"/>
      <c r="C5" s="98"/>
    </row>
    <row r="6" spans="1:4" ht="12.5" x14ac:dyDescent="0.35"/>
    <row r="7" spans="1:4" ht="12.5" x14ac:dyDescent="0.35"/>
    <row r="8" spans="1:4" ht="15.5" x14ac:dyDescent="0.35">
      <c r="A8" s="76" t="s">
        <v>84</v>
      </c>
      <c r="B8" s="77">
        <f>'Input (Regulators)'!A4</f>
        <v>0</v>
      </c>
    </row>
    <row r="9" spans="1:4" ht="12.5" x14ac:dyDescent="0.35">
      <c r="B9" s="78"/>
    </row>
    <row r="10" spans="1:4" ht="26" x14ac:dyDescent="0.35">
      <c r="A10" s="81" t="s">
        <v>93</v>
      </c>
      <c r="B10" s="78"/>
    </row>
    <row r="11" spans="1:4" ht="12.5" x14ac:dyDescent="0.35">
      <c r="A11" s="80" t="s">
        <v>47</v>
      </c>
      <c r="B11" s="78">
        <f>COUNTIF('Input (Regulators)'!$M$5:$M$100,'Gender Pay Gap'!A11)</f>
        <v>0</v>
      </c>
    </row>
    <row r="12" spans="1:4" ht="12.5" x14ac:dyDescent="0.35">
      <c r="A12" s="80" t="s">
        <v>48</v>
      </c>
      <c r="B12" s="78">
        <f>COUNTIF('Input (Regulators)'!$M$5:$M$100,'Gender Pay Gap'!A12)</f>
        <v>0</v>
      </c>
    </row>
    <row r="13" spans="1:4" ht="12.5" x14ac:dyDescent="0.35">
      <c r="A13" s="80" t="s">
        <v>50</v>
      </c>
      <c r="B13" s="78">
        <f>COUNTIF('Input (Regulators)'!$M$5:$M$100,'Gender Pay Gap'!A13)</f>
        <v>0</v>
      </c>
    </row>
    <row r="14" spans="1:4" ht="12.5" x14ac:dyDescent="0.35">
      <c r="A14" s="80" t="s">
        <v>49</v>
      </c>
      <c r="B14" s="78">
        <f>COUNTIF('Input (Regulators)'!$M$5:$M$100,'Gender Pay Gap'!A14)</f>
        <v>0</v>
      </c>
    </row>
    <row r="15" spans="1:4" ht="12.5" x14ac:dyDescent="0.35">
      <c r="A15" s="80"/>
      <c r="B15" s="78"/>
    </row>
    <row r="16" spans="1:4" ht="12.5" x14ac:dyDescent="0.35">
      <c r="A16" s="80"/>
      <c r="B16" s="78"/>
    </row>
    <row r="17" spans="1:2" ht="12.5" x14ac:dyDescent="0.35">
      <c r="A17" s="80"/>
      <c r="B17" s="78"/>
    </row>
    <row r="18" spans="1:2" ht="12.5" x14ac:dyDescent="0.35">
      <c r="B18" s="78"/>
    </row>
    <row r="19" spans="1:2" ht="12.5" x14ac:dyDescent="0.35">
      <c r="B19" s="78"/>
    </row>
    <row r="20" spans="1:2" ht="12.5" x14ac:dyDescent="0.35"/>
    <row r="21" spans="1:2" ht="12.5" x14ac:dyDescent="0.35"/>
    <row r="22" spans="1:2" ht="12.5" x14ac:dyDescent="0.35"/>
    <row r="23" spans="1:2" ht="12.5" x14ac:dyDescent="0.35"/>
    <row r="24" spans="1:2" ht="39" x14ac:dyDescent="0.35">
      <c r="A24" s="81" t="s">
        <v>94</v>
      </c>
      <c r="B24" s="78"/>
    </row>
    <row r="25" spans="1:2" ht="12.5" x14ac:dyDescent="0.35">
      <c r="A25" s="80" t="s">
        <v>43</v>
      </c>
      <c r="B25" s="78">
        <f>COUNTIF('Input (Regulators)'!$DP$5:$DP$100,'Gender Pay Gap'!A25)</f>
        <v>0</v>
      </c>
    </row>
    <row r="26" spans="1:2" ht="12.5" x14ac:dyDescent="0.35">
      <c r="A26" s="80" t="s">
        <v>44</v>
      </c>
      <c r="B26" s="78">
        <f>COUNTIF('Input (Regulators)'!$DP$5:$DP$100,'Gender Pay Gap'!A26)</f>
        <v>0</v>
      </c>
    </row>
    <row r="27" spans="1:2" ht="12.5" x14ac:dyDescent="0.35">
      <c r="A27" s="80" t="s">
        <v>45</v>
      </c>
      <c r="B27" s="78">
        <f>COUNTIF('Input (Regulators)'!$DP$5:$DP$100,'Gender Pay Gap'!A27)</f>
        <v>0</v>
      </c>
    </row>
    <row r="28" spans="1:2" ht="12.5" x14ac:dyDescent="0.35">
      <c r="A28" s="80"/>
      <c r="B28" s="78"/>
    </row>
    <row r="29" spans="1:2" ht="12.5" x14ac:dyDescent="0.35"/>
    <row r="30" spans="1:2" ht="12.5" x14ac:dyDescent="0.35"/>
    <row r="31" spans="1:2" ht="12.5" x14ac:dyDescent="0.35"/>
    <row r="32" spans="1:2" ht="12.5" x14ac:dyDescent="0.35"/>
    <row r="33" spans="1:2" ht="12.5" x14ac:dyDescent="0.35"/>
    <row r="34" spans="1:2" ht="12.5" x14ac:dyDescent="0.35"/>
    <row r="35" spans="1:2" ht="12.5" hidden="1" x14ac:dyDescent="0.35"/>
    <row r="36" spans="1:2" ht="13" hidden="1" x14ac:dyDescent="0.35">
      <c r="A36" s="81"/>
    </row>
    <row r="37" spans="1:2" ht="12.5" hidden="1" x14ac:dyDescent="0.35">
      <c r="A37" s="80"/>
      <c r="B37" s="78"/>
    </row>
    <row r="38" spans="1:2" ht="12.5" hidden="1" x14ac:dyDescent="0.35">
      <c r="A38" s="80"/>
      <c r="B38" s="78"/>
    </row>
    <row r="39" spans="1:2" ht="12.5" hidden="1" x14ac:dyDescent="0.35">
      <c r="A39" s="80"/>
      <c r="B39" s="78"/>
    </row>
    <row r="40" spans="1:2" ht="12.75" hidden="1" customHeight="1" x14ac:dyDescent="0.35">
      <c r="A40" s="80"/>
      <c r="B40" s="78"/>
    </row>
  </sheetData>
  <sheetProtection algorithmName="SHA-512" hashValue="VmDEL064bFkdfkViKD5nzIA6npPhUu6/ljRIANgkIfnK/CgxI7rxnGAsuGS75OGHqy+OFDAcSA/OVTnvtUdFaw==" saltValue="7IebFWETchiWjM8WJsnG7A=="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Organization Diversity 2B (for regulators)&amp;R&amp;"Arial,Regular"&amp;8&amp;K04+000Gender Pay Gap</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A1A4-A4F1-4813-9B84-6D3DB4D182C4}">
  <dimension ref="A1:S52"/>
  <sheetViews>
    <sheetView showGridLines="0" zoomScaleNormal="100" workbookViewId="0">
      <selection activeCell="D10" sqref="D10"/>
    </sheetView>
  </sheetViews>
  <sheetFormatPr defaultColWidth="9" defaultRowHeight="12.5" x14ac:dyDescent="0.35"/>
  <cols>
    <col min="1" max="1" width="14.5" style="8" customWidth="1"/>
    <col min="2" max="2" width="20.33203125" style="8" customWidth="1"/>
    <col min="3" max="3" width="20.33203125" style="13" customWidth="1"/>
    <col min="4" max="8" width="10.6640625" style="8" customWidth="1"/>
    <col min="9" max="9" width="3.33203125" style="8" customWidth="1"/>
    <col min="10" max="10" width="37.33203125" style="8" customWidth="1"/>
    <col min="11" max="11" width="6.1640625" style="8" customWidth="1"/>
    <col min="12" max="12" width="14.83203125" style="11" customWidth="1"/>
    <col min="13" max="17" width="6.83203125" style="8" customWidth="1"/>
    <col min="18" max="18" width="18.6640625" style="11" customWidth="1"/>
    <col min="19" max="19" width="6.5" style="47" hidden="1" customWidth="1"/>
    <col min="20" max="20" width="3" style="8" customWidth="1"/>
    <col min="21" max="16384" width="9" style="8"/>
  </cols>
  <sheetData>
    <row r="1" spans="1:19" ht="25.25" customHeight="1" x14ac:dyDescent="0.35">
      <c r="C1" s="9"/>
      <c r="D1" s="9"/>
      <c r="E1" s="10"/>
      <c r="F1" s="10"/>
      <c r="G1" s="10"/>
      <c r="S1" s="74"/>
    </row>
    <row r="2" spans="1:19" ht="23" customHeight="1" x14ac:dyDescent="0.35">
      <c r="A2" s="115" t="s">
        <v>100</v>
      </c>
      <c r="B2" s="115"/>
      <c r="C2" s="115"/>
      <c r="D2" s="115"/>
      <c r="E2" s="115"/>
      <c r="F2" s="115"/>
      <c r="G2" s="115"/>
      <c r="H2" s="115"/>
      <c r="S2" s="74"/>
    </row>
    <row r="3" spans="1:19" ht="25.5" customHeight="1" x14ac:dyDescent="0.35">
      <c r="A3" s="115"/>
      <c r="B3" s="115"/>
      <c r="C3" s="115"/>
      <c r="D3" s="115"/>
      <c r="E3" s="115"/>
      <c r="F3" s="115"/>
      <c r="G3" s="115"/>
      <c r="H3" s="115"/>
      <c r="S3" s="74"/>
    </row>
    <row r="4" spans="1:19" ht="29.5" customHeight="1" thickBot="1" x14ac:dyDescent="0.4">
      <c r="A4" s="117" t="s">
        <v>18</v>
      </c>
      <c r="B4" s="117"/>
      <c r="C4" s="117"/>
      <c r="D4" s="117"/>
      <c r="E4" s="117"/>
      <c r="F4" s="117"/>
      <c r="G4" s="117"/>
      <c r="H4" s="117"/>
      <c r="J4" s="118" t="s">
        <v>19</v>
      </c>
      <c r="K4" s="119"/>
      <c r="L4" s="119"/>
      <c r="M4" s="119"/>
      <c r="N4" s="119"/>
      <c r="O4" s="119"/>
      <c r="P4" s="119"/>
      <c r="Q4" s="119"/>
      <c r="R4" s="120"/>
      <c r="S4" s="74"/>
    </row>
    <row r="5" spans="1:19" ht="36" customHeight="1" x14ac:dyDescent="0.35">
      <c r="A5" s="121" t="s">
        <v>101</v>
      </c>
      <c r="B5" s="121"/>
      <c r="C5" s="121"/>
      <c r="D5" s="121"/>
      <c r="E5" s="121"/>
      <c r="F5" s="121"/>
      <c r="G5" s="121"/>
      <c r="H5" s="121"/>
      <c r="J5" s="123" t="s">
        <v>20</v>
      </c>
      <c r="K5" s="123"/>
      <c r="L5" s="123"/>
      <c r="M5" s="123"/>
      <c r="N5" s="123"/>
      <c r="O5" s="123"/>
      <c r="P5" s="123"/>
      <c r="Q5" s="123"/>
      <c r="R5" s="123"/>
      <c r="S5" s="74"/>
    </row>
    <row r="6" spans="1:19" ht="36" customHeight="1" x14ac:dyDescent="0.35">
      <c r="A6" s="122"/>
      <c r="B6" s="122"/>
      <c r="C6" s="122"/>
      <c r="D6" s="122"/>
      <c r="E6" s="122"/>
      <c r="F6" s="122"/>
      <c r="G6" s="122"/>
      <c r="H6" s="122"/>
      <c r="J6" s="116" t="s">
        <v>21</v>
      </c>
      <c r="K6" s="116"/>
      <c r="L6" s="116"/>
      <c r="M6" s="116"/>
      <c r="N6" s="116"/>
      <c r="O6" s="116"/>
      <c r="P6" s="116"/>
      <c r="Q6" s="116"/>
      <c r="R6" s="116"/>
      <c r="S6" s="74"/>
    </row>
    <row r="7" spans="1:19" ht="36" customHeight="1" x14ac:dyDescent="0.35">
      <c r="A7" s="122"/>
      <c r="B7" s="122"/>
      <c r="C7" s="122"/>
      <c r="D7" s="122"/>
      <c r="E7" s="122"/>
      <c r="F7" s="122"/>
      <c r="G7" s="122"/>
      <c r="H7" s="122"/>
      <c r="J7" s="116" t="s">
        <v>22</v>
      </c>
      <c r="K7" s="116"/>
      <c r="L7" s="116"/>
      <c r="M7" s="116"/>
      <c r="N7" s="116"/>
      <c r="O7" s="116"/>
      <c r="P7" s="116"/>
      <c r="Q7" s="116"/>
      <c r="R7" s="116"/>
      <c r="S7" s="74"/>
    </row>
    <row r="8" spans="1:19" ht="36" customHeight="1" x14ac:dyDescent="0.35">
      <c r="A8" s="12"/>
      <c r="B8" s="12"/>
      <c r="C8" s="12"/>
      <c r="D8" s="12"/>
      <c r="E8" s="12"/>
      <c r="F8" s="12"/>
      <c r="G8" s="12"/>
      <c r="H8" s="12"/>
      <c r="J8" s="116" t="s">
        <v>23</v>
      </c>
      <c r="K8" s="116"/>
      <c r="L8" s="116"/>
      <c r="M8" s="116"/>
      <c r="N8" s="116"/>
      <c r="O8" s="116"/>
      <c r="P8" s="116"/>
      <c r="Q8" s="116"/>
      <c r="R8" s="116"/>
      <c r="S8" s="74"/>
    </row>
    <row r="9" spans="1:19" ht="36" customHeight="1" x14ac:dyDescent="0.35">
      <c r="A9" s="12"/>
      <c r="B9" s="12"/>
      <c r="C9" s="12"/>
      <c r="D9" s="12"/>
      <c r="E9" s="12"/>
      <c r="F9" s="12"/>
      <c r="G9" s="12"/>
      <c r="H9" s="12"/>
      <c r="J9" s="116" t="s">
        <v>24</v>
      </c>
      <c r="K9" s="116"/>
      <c r="L9" s="116"/>
      <c r="M9" s="116"/>
      <c r="N9" s="116"/>
      <c r="O9" s="116"/>
      <c r="P9" s="116"/>
      <c r="Q9" s="116"/>
      <c r="R9" s="116"/>
      <c r="S9" s="74"/>
    </row>
    <row r="10" spans="1:19" ht="36" customHeight="1" thickBot="1" x14ac:dyDescent="0.4">
      <c r="A10" s="12"/>
      <c r="B10" s="12"/>
      <c r="C10" s="12"/>
      <c r="D10" s="12"/>
      <c r="E10" s="12"/>
      <c r="F10" s="12"/>
      <c r="G10" s="12"/>
      <c r="H10" s="12"/>
      <c r="J10" s="107" t="s">
        <v>25</v>
      </c>
      <c r="K10" s="107"/>
      <c r="L10" s="107"/>
      <c r="M10" s="107"/>
      <c r="N10" s="107"/>
      <c r="O10" s="107"/>
      <c r="P10" s="107"/>
      <c r="Q10" s="107"/>
      <c r="R10" s="107"/>
      <c r="S10" s="74"/>
    </row>
    <row r="11" spans="1:19" ht="29.5" customHeight="1" thickBot="1" x14ac:dyDescent="0.4">
      <c r="A11" s="12"/>
      <c r="B11" s="12"/>
      <c r="C11" s="12"/>
      <c r="D11" s="12"/>
      <c r="E11" s="12"/>
      <c r="F11" s="12"/>
      <c r="G11" s="12"/>
      <c r="H11" s="12"/>
      <c r="J11" s="108" t="s">
        <v>26</v>
      </c>
      <c r="K11" s="109"/>
      <c r="L11" s="109"/>
      <c r="M11" s="109"/>
      <c r="N11" s="109"/>
      <c r="O11" s="109"/>
      <c r="P11" s="109"/>
      <c r="Q11" s="109"/>
      <c r="R11" s="110"/>
      <c r="S11" s="74"/>
    </row>
    <row r="12" spans="1:19" ht="21" customHeight="1" x14ac:dyDescent="0.35">
      <c r="A12" s="12"/>
      <c r="B12" s="12"/>
      <c r="C12" s="12"/>
      <c r="D12" s="12"/>
      <c r="E12" s="12"/>
      <c r="F12" s="12"/>
      <c r="G12" s="12"/>
      <c r="H12" s="12"/>
      <c r="J12" s="111" t="s">
        <v>27</v>
      </c>
      <c r="K12" s="112"/>
      <c r="L12" s="112"/>
      <c r="M12" s="112"/>
      <c r="N12" s="112"/>
      <c r="O12" s="112"/>
      <c r="P12" s="112"/>
      <c r="Q12" s="112"/>
      <c r="R12" s="112"/>
      <c r="S12" s="74"/>
    </row>
    <row r="13" spans="1:19" ht="21" customHeight="1" x14ac:dyDescent="0.35">
      <c r="A13" s="12"/>
      <c r="B13" s="12"/>
      <c r="C13" s="12"/>
      <c r="D13" s="12"/>
      <c r="E13" s="12"/>
      <c r="F13" s="12"/>
      <c r="G13" s="12"/>
      <c r="H13" s="12"/>
      <c r="J13" s="111"/>
      <c r="K13" s="112"/>
      <c r="L13" s="112"/>
      <c r="M13" s="112"/>
      <c r="N13" s="112"/>
      <c r="O13" s="112"/>
      <c r="P13" s="112"/>
      <c r="Q13" s="112"/>
      <c r="R13" s="112"/>
      <c r="S13" s="74"/>
    </row>
    <row r="14" spans="1:19" ht="21" customHeight="1" x14ac:dyDescent="0.35">
      <c r="A14" s="12"/>
      <c r="B14" s="12"/>
      <c r="C14" s="12"/>
      <c r="D14" s="12"/>
      <c r="E14" s="12"/>
      <c r="F14" s="12"/>
      <c r="G14" s="12"/>
      <c r="H14" s="12"/>
      <c r="J14" s="111"/>
      <c r="K14" s="112"/>
      <c r="L14" s="112"/>
      <c r="M14" s="112"/>
      <c r="N14" s="112"/>
      <c r="O14" s="112"/>
      <c r="P14" s="112"/>
      <c r="Q14" s="112"/>
      <c r="R14" s="112"/>
      <c r="S14" s="74"/>
    </row>
    <row r="15" spans="1:19" ht="21" customHeight="1" x14ac:dyDescent="0.35">
      <c r="A15" s="12"/>
      <c r="B15" s="12"/>
      <c r="C15" s="12"/>
      <c r="D15" s="12"/>
      <c r="E15" s="12"/>
      <c r="F15" s="12"/>
      <c r="G15" s="12"/>
      <c r="H15" s="12"/>
      <c r="J15" s="111"/>
      <c r="K15" s="112"/>
      <c r="L15" s="112"/>
      <c r="M15" s="112"/>
      <c r="N15" s="112"/>
      <c r="O15" s="112"/>
      <c r="P15" s="112"/>
      <c r="Q15" s="112"/>
      <c r="R15" s="112"/>
      <c r="S15" s="74"/>
    </row>
    <row r="16" spans="1:19" ht="21" customHeight="1" x14ac:dyDescent="0.35">
      <c r="A16" s="12"/>
      <c r="B16" s="12"/>
      <c r="C16" s="12"/>
      <c r="D16" s="12"/>
      <c r="E16" s="12"/>
      <c r="F16" s="12"/>
      <c r="G16" s="12"/>
      <c r="H16" s="12"/>
      <c r="J16" s="111"/>
      <c r="K16" s="112"/>
      <c r="L16" s="112"/>
      <c r="M16" s="112"/>
      <c r="N16" s="112"/>
      <c r="O16" s="112"/>
      <c r="P16" s="112"/>
      <c r="Q16" s="112"/>
      <c r="R16" s="112"/>
      <c r="S16" s="74"/>
    </row>
    <row r="17" spans="1:19" ht="26.25" customHeight="1" x14ac:dyDescent="0.35">
      <c r="A17" s="12"/>
      <c r="B17" s="12"/>
      <c r="C17" s="12"/>
      <c r="D17" s="12"/>
      <c r="E17" s="12"/>
      <c r="F17" s="12"/>
      <c r="G17" s="12"/>
      <c r="H17" s="12"/>
    </row>
    <row r="18" spans="1:19" ht="24.75" customHeight="1" thickBot="1" x14ac:dyDescent="0.4">
      <c r="D18" s="14"/>
      <c r="E18" s="14"/>
      <c r="F18" s="14"/>
      <c r="G18" s="14"/>
      <c r="H18" s="14"/>
    </row>
    <row r="19" spans="1:19" ht="35" customHeight="1" thickBot="1" x14ac:dyDescent="0.4">
      <c r="A19" s="103" t="s">
        <v>2</v>
      </c>
      <c r="B19" s="104"/>
      <c r="C19" s="105"/>
      <c r="D19" s="15" t="s">
        <v>3</v>
      </c>
      <c r="E19" s="16" t="s">
        <v>4</v>
      </c>
      <c r="F19" s="17" t="s">
        <v>5</v>
      </c>
      <c r="G19" s="18" t="s">
        <v>6</v>
      </c>
      <c r="H19" s="19" t="s">
        <v>7</v>
      </c>
      <c r="J19" s="69" t="s">
        <v>28</v>
      </c>
      <c r="K19" s="106" t="s">
        <v>29</v>
      </c>
      <c r="L19" s="106"/>
      <c r="M19" s="20" t="s">
        <v>3</v>
      </c>
      <c r="N19" s="16" t="s">
        <v>4</v>
      </c>
      <c r="O19" s="17" t="s">
        <v>5</v>
      </c>
      <c r="P19" s="18" t="s">
        <v>6</v>
      </c>
      <c r="Q19" s="19" t="s">
        <v>7</v>
      </c>
      <c r="R19" s="21" t="s">
        <v>30</v>
      </c>
      <c r="S19" s="74"/>
    </row>
    <row r="20" spans="1:19" ht="33.5" customHeight="1" thickBot="1" x14ac:dyDescent="0.4">
      <c r="B20" s="113" t="s">
        <v>8</v>
      </c>
      <c r="C20" s="114"/>
      <c r="D20" s="22">
        <f>'Input (Regulators)'!N4</f>
        <v>0</v>
      </c>
      <c r="E20" s="23">
        <f>'Input (Regulators)'!O4</f>
        <v>0</v>
      </c>
      <c r="F20" s="24">
        <f>'Input (Regulators)'!P4</f>
        <v>0</v>
      </c>
      <c r="G20" s="25">
        <f>'Input (Regulators)'!Q4</f>
        <v>0</v>
      </c>
      <c r="H20" s="26">
        <f>'Input (Regulators)'!R4</f>
        <v>0</v>
      </c>
      <c r="J20" s="27" t="str">
        <f>B20</f>
        <v>Board members</v>
      </c>
      <c r="K20" s="28" t="str">
        <f>IF(H20=0,"",(1-G20/H20))</f>
        <v/>
      </c>
      <c r="L20" s="29" t="str">
        <f>IF(K20="",Backend!$B$9,VLOOKUP(K20,Backend!$A$9:$B$12,2,TRUE))</f>
        <v>Data not available or reliable</v>
      </c>
      <c r="M20" s="30" t="str">
        <f>IF(OR($L20=Backend!$B$9,$H20=0),"",D20/$H20)</f>
        <v/>
      </c>
      <c r="N20" s="31" t="str">
        <f>IF(OR($L20=Backend!$B$9,$H20=0),"",E20/$H20)</f>
        <v/>
      </c>
      <c r="O20" s="32" t="str">
        <f>IF(OR($L20=Backend!$B$9,$H20=0),"",F20/$H20)</f>
        <v/>
      </c>
      <c r="P20" s="33" t="str">
        <f>IF(OR($L20=Backend!$B$9,$H20=0),"",G20/$H20)</f>
        <v/>
      </c>
      <c r="Q20" s="34">
        <f>SUM(M20:P20)</f>
        <v>0</v>
      </c>
      <c r="R20" s="35" t="str">
        <f>IF(S20="No data","No data",VLOOKUP(S20,Backend!$A$16:$B$18,2,TRUE))</f>
        <v>No data</v>
      </c>
      <c r="S20" s="74" t="str">
        <f>IF(L20=Backend!$B$9,"No data",ABS(M20-N20)*100)</f>
        <v>No data</v>
      </c>
    </row>
    <row r="21" spans="1:19" ht="33.5" customHeight="1" thickBot="1" x14ac:dyDescent="0.4">
      <c r="B21" s="113" t="s">
        <v>78</v>
      </c>
      <c r="C21" s="114"/>
      <c r="D21" s="22">
        <f>'Input (Regulators)'!S4</f>
        <v>0</v>
      </c>
      <c r="E21" s="23">
        <f>'Input (Regulators)'!T4</f>
        <v>0</v>
      </c>
      <c r="F21" s="24">
        <f>'Input (Regulators)'!U4</f>
        <v>0</v>
      </c>
      <c r="G21" s="25">
        <f>'Input (Regulators)'!V4</f>
        <v>0</v>
      </c>
      <c r="H21" s="26">
        <f>'Input (Regulators)'!W4</f>
        <v>0</v>
      </c>
      <c r="J21" s="27" t="str">
        <f t="shared" ref="J21:J24" si="0">B21</f>
        <v>All full time salaried employees</v>
      </c>
      <c r="K21" s="28" t="str">
        <f t="shared" ref="K21:K24" si="1">IF(H21=0,"",(1-G21/H21))</f>
        <v/>
      </c>
      <c r="L21" s="29" t="str">
        <f>IF(K21="",Backend!$B$9,VLOOKUP(K21,Backend!$A$9:$B$12,2,TRUE))</f>
        <v>Data not available or reliable</v>
      </c>
      <c r="M21" s="30" t="str">
        <f>IF(OR($L21=Backend!$B$9,$H21=0),"",D21/$H21)</f>
        <v/>
      </c>
      <c r="N21" s="31" t="str">
        <f>IF(OR($L21=Backend!$B$9,$H21=0),"",E21/$H21)</f>
        <v/>
      </c>
      <c r="O21" s="32" t="str">
        <f>IF(OR($L21=Backend!$B$9,$H21=0),"",F21/$H21)</f>
        <v/>
      </c>
      <c r="P21" s="33" t="str">
        <f>IF(OR($L21=Backend!$B$9,$H21=0),"",G21/$H21)</f>
        <v/>
      </c>
      <c r="Q21" s="34">
        <f t="shared" ref="Q21:Q24" si="2">SUM(M21:P21)</f>
        <v>0</v>
      </c>
      <c r="R21" s="35" t="str">
        <f>IF(S21="No data","No data",VLOOKUP(S21,Backend!$A$16:$B$18,2,TRUE))</f>
        <v>No data</v>
      </c>
      <c r="S21" s="74" t="str">
        <f>IF(L21=Backend!$B$9,"No data",ABS(M21-N21)*100)</f>
        <v>No data</v>
      </c>
    </row>
    <row r="22" spans="1:19" ht="33.5" customHeight="1" thickBot="1" x14ac:dyDescent="0.4">
      <c r="A22" s="36"/>
      <c r="B22" s="113" t="s">
        <v>9</v>
      </c>
      <c r="C22" s="114"/>
      <c r="D22" s="22">
        <f>'Input (Regulators)'!X4</f>
        <v>0</v>
      </c>
      <c r="E22" s="23">
        <f>'Input (Regulators)'!Y4</f>
        <v>0</v>
      </c>
      <c r="F22" s="24">
        <f>'Input (Regulators)'!Z4</f>
        <v>0</v>
      </c>
      <c r="G22" s="25">
        <f>'Input (Regulators)'!AA4</f>
        <v>0</v>
      </c>
      <c r="H22" s="26">
        <f>'Input (Regulators)'!AB4</f>
        <v>0</v>
      </c>
      <c r="J22" s="60" t="str">
        <f t="shared" si="0"/>
        <v>Executive management (CEO and CEO direct reports)</v>
      </c>
      <c r="K22" s="28" t="str">
        <f t="shared" si="1"/>
        <v/>
      </c>
      <c r="L22" s="29" t="str">
        <f>IF(K22="",Backend!$B$9,VLOOKUP(K22,Backend!$A$9:$B$12,2,TRUE))</f>
        <v>Data not available or reliable</v>
      </c>
      <c r="M22" s="30" t="str">
        <f>IF(OR($L22=Backend!$B$9,$H22=0),"",D22/$H22)</f>
        <v/>
      </c>
      <c r="N22" s="31" t="str">
        <f>IF(OR($L22=Backend!$B$9,$H22=0),"",E22/$H22)</f>
        <v/>
      </c>
      <c r="O22" s="32" t="str">
        <f>IF(OR($L22=Backend!$B$9,$H22=0),"",F22/$H22)</f>
        <v/>
      </c>
      <c r="P22" s="33" t="str">
        <f>IF(OR($L22=Backend!$B$9,$H22=0),"",G22/$H22)</f>
        <v/>
      </c>
      <c r="Q22" s="34">
        <f t="shared" si="2"/>
        <v>0</v>
      </c>
      <c r="R22" s="35" t="str">
        <f>IF(S22="No data","No data",VLOOKUP(S22,Backend!$A$16:$B$18,2,TRUE))</f>
        <v>No data</v>
      </c>
      <c r="S22" s="74" t="str">
        <f>IF(L22=Backend!$B$9,"No data",ABS(M22-N22)*100)</f>
        <v>No data</v>
      </c>
    </row>
    <row r="23" spans="1:19" ht="33.5" customHeight="1" thickBot="1" x14ac:dyDescent="0.4">
      <c r="A23" s="36"/>
      <c r="B23" s="113" t="s">
        <v>79</v>
      </c>
      <c r="C23" s="114"/>
      <c r="D23" s="22">
        <f>'Input (Regulators)'!AC4</f>
        <v>0</v>
      </c>
      <c r="E23" s="23">
        <f>'Input (Regulators)'!AD4</f>
        <v>0</v>
      </c>
      <c r="F23" s="24">
        <f>'Input (Regulators)'!AE4</f>
        <v>0</v>
      </c>
      <c r="G23" s="25">
        <f>'Input (Regulators)'!AF4</f>
        <v>0</v>
      </c>
      <c r="H23" s="26">
        <f>'Input (Regulators)'!AG4</f>
        <v>0</v>
      </c>
      <c r="J23" s="27" t="str">
        <f t="shared" si="0"/>
        <v>People managers (include only full time employees)</v>
      </c>
      <c r="K23" s="28" t="str">
        <f t="shared" si="1"/>
        <v/>
      </c>
      <c r="L23" s="29" t="str">
        <f>IF(K23="",Backend!$B$9,VLOOKUP(K23,Backend!$A$9:$B$12,2,TRUE))</f>
        <v>Data not available or reliable</v>
      </c>
      <c r="M23" s="30" t="str">
        <f>IF(OR($L23=Backend!$B$9,$H23=0),"",D23/$H23)</f>
        <v/>
      </c>
      <c r="N23" s="31" t="str">
        <f>IF(OR($L23=Backend!$B$9,$H23=0),"",E23/$H23)</f>
        <v/>
      </c>
      <c r="O23" s="32" t="str">
        <f>IF(OR($L23=Backend!$B$9,$H23=0),"",F23/$H23)</f>
        <v/>
      </c>
      <c r="P23" s="33" t="str">
        <f>IF(OR($L23=Backend!$B$9,$H23=0),"",G23/$H23)</f>
        <v/>
      </c>
      <c r="Q23" s="34">
        <f t="shared" si="2"/>
        <v>0</v>
      </c>
      <c r="R23" s="35" t="str">
        <f>IF(S23="No data","No data",VLOOKUP(S23,Backend!$A$16:$B$18,2,TRUE))</f>
        <v>No data</v>
      </c>
      <c r="S23" s="74" t="str">
        <f>IF(L23=Backend!$B$9,"No data",ABS(M23-N23)*100)</f>
        <v>No data</v>
      </c>
    </row>
    <row r="24" spans="1:19" ht="33.5" customHeight="1" thickBot="1" x14ac:dyDescent="0.4">
      <c r="A24" s="36"/>
      <c r="B24" s="113" t="s">
        <v>11</v>
      </c>
      <c r="C24" s="114"/>
      <c r="D24" s="37">
        <f>'Input (Regulators)'!AH4</f>
        <v>0</v>
      </c>
      <c r="E24" s="38">
        <f>'Input (Regulators)'!AI4</f>
        <v>0</v>
      </c>
      <c r="F24" s="39">
        <f>'Input (Regulators)'!AJ4</f>
        <v>0</v>
      </c>
      <c r="G24" s="40">
        <f>'Input (Regulators)'!AK4</f>
        <v>0</v>
      </c>
      <c r="H24" s="41">
        <f>'Input (Regulators)'!AL4</f>
        <v>0</v>
      </c>
      <c r="J24" s="27" t="str">
        <f t="shared" si="0"/>
        <v>Licensed individual agents</v>
      </c>
      <c r="K24" s="42" t="str">
        <f t="shared" si="1"/>
        <v/>
      </c>
      <c r="L24" s="29" t="str">
        <f>IF(K24="",Backend!$B$9,VLOOKUP(K24,Backend!$A$9:$B$12,2,TRUE))</f>
        <v>Data not available or reliable</v>
      </c>
      <c r="M24" s="43" t="str">
        <f>IF(OR($L24=Backend!$B$9,$H24=0),"",D24/$H24)</f>
        <v/>
      </c>
      <c r="N24" s="44" t="str">
        <f>IF(OR($L24=Backend!$B$9,$H24=0),"",E24/$H24)</f>
        <v/>
      </c>
      <c r="O24" s="45" t="str">
        <f>IF(OR($L24=Backend!$B$9,$H24=0),"",F24/$H24)</f>
        <v/>
      </c>
      <c r="P24" s="46" t="str">
        <f>IF(OR($L24=Backend!$B$9,$H24=0),"",G24/$H24)</f>
        <v/>
      </c>
      <c r="Q24" s="34">
        <f t="shared" si="2"/>
        <v>0</v>
      </c>
      <c r="R24" s="35" t="str">
        <f>IF(S24="No data","No data",VLOOKUP(S24,Backend!$A$16:$B$18,2,TRUE))</f>
        <v>No data</v>
      </c>
      <c r="S24" s="74" t="str">
        <f>IF(L24=Backend!$B$9,"No data",ABS(M24-N24)*100)</f>
        <v>No data</v>
      </c>
    </row>
    <row r="25" spans="1:19" s="47" customFormat="1" ht="50.75" customHeight="1" thickBot="1" x14ac:dyDescent="0.4">
      <c r="C25" s="48"/>
      <c r="D25" s="49"/>
      <c r="E25" s="49"/>
      <c r="F25" s="49"/>
      <c r="G25" s="49"/>
      <c r="H25" s="49"/>
      <c r="L25" s="50"/>
      <c r="R25" s="50"/>
    </row>
    <row r="26" spans="1:19" ht="35" customHeight="1" thickBot="1" x14ac:dyDescent="0.4">
      <c r="A26" s="103" t="s">
        <v>12</v>
      </c>
      <c r="B26" s="104"/>
      <c r="C26" s="105"/>
      <c r="D26" s="20" t="s">
        <v>3</v>
      </c>
      <c r="E26" s="16" t="s">
        <v>4</v>
      </c>
      <c r="F26" s="17" t="s">
        <v>5</v>
      </c>
      <c r="G26" s="18" t="s">
        <v>6</v>
      </c>
      <c r="H26" s="19" t="s">
        <v>7</v>
      </c>
      <c r="J26" s="69" t="s">
        <v>96</v>
      </c>
      <c r="K26" s="106" t="s">
        <v>29</v>
      </c>
      <c r="L26" s="106"/>
      <c r="M26" s="20" t="s">
        <v>3</v>
      </c>
      <c r="N26" s="16" t="s">
        <v>4</v>
      </c>
      <c r="O26" s="17" t="s">
        <v>5</v>
      </c>
      <c r="P26" s="18" t="s">
        <v>6</v>
      </c>
      <c r="Q26" s="19" t="s">
        <v>7</v>
      </c>
      <c r="R26" s="21" t="s">
        <v>30</v>
      </c>
      <c r="S26" s="74"/>
    </row>
    <row r="27" spans="1:19" ht="26.75" customHeight="1" thickBot="1" x14ac:dyDescent="0.4">
      <c r="B27" s="101" t="s">
        <v>8</v>
      </c>
      <c r="C27" s="102"/>
      <c r="D27" s="22">
        <f>'Input (Regulators)'!AM4</f>
        <v>0</v>
      </c>
      <c r="E27" s="23">
        <f>'Input (Regulators)'!AN4</f>
        <v>0</v>
      </c>
      <c r="F27" s="24">
        <f>'Input (Regulators)'!AO4</f>
        <v>0</v>
      </c>
      <c r="G27" s="25">
        <f>'Input (Regulators)'!AP4</f>
        <v>0</v>
      </c>
      <c r="H27" s="26">
        <f>'Input (Regulators)'!AQ4</f>
        <v>0</v>
      </c>
      <c r="J27" s="27" t="str">
        <f>B27</f>
        <v>Board members</v>
      </c>
      <c r="K27" s="42" t="str">
        <f t="shared" ref="K27:K31" si="3">IF(H27=0,"",(1-G27/H27))</f>
        <v/>
      </c>
      <c r="L27" s="29" t="str">
        <f>IF(K27="",Backend!$B$9,VLOOKUP(K27,Backend!$A$9:$B$12,2,TRUE))</f>
        <v>Data not available or reliable</v>
      </c>
      <c r="M27" s="43" t="str">
        <f>IF(OR($L27=Backend!$B$9,$H27=0),"",D27/$H27)</f>
        <v/>
      </c>
      <c r="N27" s="44" t="str">
        <f>IF(OR($L27=Backend!$B$9,$H27=0),"",E27/$H27)</f>
        <v/>
      </c>
      <c r="O27" s="45" t="str">
        <f>IF(OR($L27=Backend!$B$9,$H27=0),"",F27/$H27)</f>
        <v/>
      </c>
      <c r="P27" s="46" t="str">
        <f>IF(OR($L27=Backend!$B$9,$H27=0),"",G27/$H27)</f>
        <v/>
      </c>
      <c r="Q27" s="34">
        <f t="shared" ref="Q27:Q31" si="4">SUM(M27:P27)</f>
        <v>0</v>
      </c>
      <c r="R27" s="35" t="str">
        <f>IF(S27="No data","No data",VLOOKUP(S27,Backend!$A$16:$B$18,2,TRUE))</f>
        <v>No data</v>
      </c>
      <c r="S27" s="74" t="str">
        <f>IF(L27=Backend!$B$9,"No data",ABS(M27-N27)*100)</f>
        <v>No data</v>
      </c>
    </row>
    <row r="28" spans="1:19" ht="27.5" customHeight="1" thickBot="1" x14ac:dyDescent="0.4">
      <c r="B28" s="101" t="s">
        <v>78</v>
      </c>
      <c r="C28" s="102"/>
      <c r="D28" s="22">
        <f>'Input (Regulators)'!AR4</f>
        <v>0</v>
      </c>
      <c r="E28" s="23">
        <f>'Input (Regulators)'!AS4</f>
        <v>0</v>
      </c>
      <c r="F28" s="24">
        <f>'Input (Regulators)'!AT4</f>
        <v>0</v>
      </c>
      <c r="G28" s="25">
        <f>'Input (Regulators)'!AU4</f>
        <v>0</v>
      </c>
      <c r="H28" s="26">
        <f>'Input (Regulators)'!AV4</f>
        <v>0</v>
      </c>
      <c r="J28" s="27" t="str">
        <f t="shared" ref="J28:J31" si="5">B28</f>
        <v>All full time salaried employees</v>
      </c>
      <c r="K28" s="42" t="str">
        <f t="shared" si="3"/>
        <v/>
      </c>
      <c r="L28" s="29" t="str">
        <f>IF(K28="",Backend!$B$9,VLOOKUP(K28,Backend!$A$9:$B$12,2,TRUE))</f>
        <v>Data not available or reliable</v>
      </c>
      <c r="M28" s="43" t="str">
        <f>IF(OR($L28=Backend!$B$9,$H28=0),"",D28/$H28)</f>
        <v/>
      </c>
      <c r="N28" s="44" t="str">
        <f>IF(OR($L28=Backend!$B$9,$H28=0),"",E28/$H28)</f>
        <v/>
      </c>
      <c r="O28" s="45" t="str">
        <f>IF(OR($L28=Backend!$B$9,$H28=0),"",F28/$H28)</f>
        <v/>
      </c>
      <c r="P28" s="46" t="str">
        <f>IF(OR($L28=Backend!$B$9,$H28=0),"",G28/$H28)</f>
        <v/>
      </c>
      <c r="Q28" s="34">
        <f t="shared" si="4"/>
        <v>0</v>
      </c>
      <c r="R28" s="35" t="str">
        <f>IF(S28="No data","No data",VLOOKUP(S28,Backend!$A$16:$B$18,2,TRUE))</f>
        <v>No data</v>
      </c>
      <c r="S28" s="74" t="str">
        <f>IF(L28=Backend!$B$9,"No data",ABS(M28-N28)*100)</f>
        <v>No data</v>
      </c>
    </row>
    <row r="29" spans="1:19" ht="26.75" customHeight="1" thickBot="1" x14ac:dyDescent="0.4">
      <c r="A29" s="36"/>
      <c r="B29" s="101" t="s">
        <v>9</v>
      </c>
      <c r="C29" s="102"/>
      <c r="D29" s="22">
        <f>'Input (Regulators)'!AW4</f>
        <v>0</v>
      </c>
      <c r="E29" s="23">
        <f>'Input (Regulators)'!AX4</f>
        <v>0</v>
      </c>
      <c r="F29" s="24">
        <f>'Input (Regulators)'!AY4</f>
        <v>0</v>
      </c>
      <c r="G29" s="25">
        <f>'Input (Regulators)'!AZ4</f>
        <v>0</v>
      </c>
      <c r="H29" s="26">
        <f>'Input (Regulators)'!BA4</f>
        <v>0</v>
      </c>
      <c r="J29" s="27" t="str">
        <f t="shared" si="5"/>
        <v>Executive management (CEO and CEO direct reports)</v>
      </c>
      <c r="K29" s="42" t="str">
        <f t="shared" si="3"/>
        <v/>
      </c>
      <c r="L29" s="29" t="str">
        <f>IF(K29="",Backend!$B$9,VLOOKUP(K29,Backend!$A$9:$B$12,2,TRUE))</f>
        <v>Data not available or reliable</v>
      </c>
      <c r="M29" s="43" t="str">
        <f>IF(OR($L29=Backend!$B$9,$H29=0),"",D29/$H29)</f>
        <v/>
      </c>
      <c r="N29" s="44" t="str">
        <f>IF(OR($L29=Backend!$B$9,$H29=0),"",E29/$H29)</f>
        <v/>
      </c>
      <c r="O29" s="45" t="str">
        <f>IF(OR($L29=Backend!$B$9,$H29=0),"",F29/$H29)</f>
        <v/>
      </c>
      <c r="P29" s="46" t="str">
        <f>IF(OR($L29=Backend!$B$9,$H29=0),"",G29/$H29)</f>
        <v/>
      </c>
      <c r="Q29" s="34">
        <f t="shared" si="4"/>
        <v>0</v>
      </c>
      <c r="R29" s="35" t="str">
        <f>IF(S29="No data","No data",VLOOKUP(S29,Backend!$A$16:$B$18,2,TRUE))</f>
        <v>No data</v>
      </c>
      <c r="S29" s="74" t="str">
        <f>IF(L29=Backend!$B$9,"No data",ABS(M29-N29)*100)</f>
        <v>No data</v>
      </c>
    </row>
    <row r="30" spans="1:19" ht="26.75" customHeight="1" thickBot="1" x14ac:dyDescent="0.4">
      <c r="A30" s="36"/>
      <c r="B30" s="101" t="s">
        <v>10</v>
      </c>
      <c r="C30" s="102"/>
      <c r="D30" s="22">
        <f>'Input (Regulators)'!BB4</f>
        <v>0</v>
      </c>
      <c r="E30" s="23">
        <f>'Input (Regulators)'!BC4</f>
        <v>0</v>
      </c>
      <c r="F30" s="24">
        <f>'Input (Regulators)'!BD4</f>
        <v>0</v>
      </c>
      <c r="G30" s="25">
        <f>'Input (Regulators)'!BE4</f>
        <v>0</v>
      </c>
      <c r="H30" s="26">
        <f>'Input (Regulators)'!BF4</f>
        <v>0</v>
      </c>
      <c r="J30" s="27" t="str">
        <f t="shared" si="5"/>
        <v>People managers (full time employees)</v>
      </c>
      <c r="K30" s="42" t="str">
        <f t="shared" si="3"/>
        <v/>
      </c>
      <c r="L30" s="29" t="str">
        <f>IF(K30="",Backend!$B$9,VLOOKUP(K30,Backend!$A$9:$B$12,2,TRUE))</f>
        <v>Data not available or reliable</v>
      </c>
      <c r="M30" s="43" t="str">
        <f>IF(OR($L30=Backend!$B$9,$H30=0),"",D30/$H30)</f>
        <v/>
      </c>
      <c r="N30" s="44" t="str">
        <f>IF(OR($L30=Backend!$B$9,$H30=0),"",E30/$H30)</f>
        <v/>
      </c>
      <c r="O30" s="45" t="str">
        <f>IF(OR($L30=Backend!$B$9,$H30=0),"",F30/$H30)</f>
        <v/>
      </c>
      <c r="P30" s="46" t="str">
        <f>IF(OR($L30=Backend!$B$9,$H30=0),"",G30/$H30)</f>
        <v/>
      </c>
      <c r="Q30" s="34">
        <f t="shared" si="4"/>
        <v>0</v>
      </c>
      <c r="R30" s="35" t="str">
        <f>IF(S30="No data","No data",VLOOKUP(S30,Backend!$A$16:$B$18,2,TRUE))</f>
        <v>No data</v>
      </c>
      <c r="S30" s="74" t="str">
        <f>IF(L30=Backend!$B$9,"No data",ABS(M30-N30)*100)</f>
        <v>No data</v>
      </c>
    </row>
    <row r="31" spans="1:19" ht="28.25" customHeight="1" thickBot="1" x14ac:dyDescent="0.4">
      <c r="A31" s="36"/>
      <c r="B31" s="101" t="s">
        <v>11</v>
      </c>
      <c r="C31" s="102"/>
      <c r="D31" s="37">
        <f>'Input (Regulators)'!BG4</f>
        <v>0</v>
      </c>
      <c r="E31" s="38">
        <f>'Input (Regulators)'!BH4</f>
        <v>0</v>
      </c>
      <c r="F31" s="39">
        <f>'Input (Regulators)'!BI4</f>
        <v>0</v>
      </c>
      <c r="G31" s="40">
        <f>'Input (Regulators)'!BJ4</f>
        <v>0</v>
      </c>
      <c r="H31" s="41">
        <f>'Input (Regulators)'!BK4</f>
        <v>0</v>
      </c>
      <c r="J31" s="27" t="str">
        <f t="shared" si="5"/>
        <v>Licensed individual agents</v>
      </c>
      <c r="K31" s="42" t="str">
        <f t="shared" si="3"/>
        <v/>
      </c>
      <c r="L31" s="29" t="str">
        <f>IF(K31="",Backend!$B$9,VLOOKUP(K31,Backend!$A$9:$B$12,2,TRUE))</f>
        <v>Data not available or reliable</v>
      </c>
      <c r="M31" s="43" t="str">
        <f>IF(OR($L31=Backend!$B$9,$H31=0),"",D31/$H31)</f>
        <v/>
      </c>
      <c r="N31" s="44" t="str">
        <f>IF(OR($L31=Backend!$B$9,$H31=0),"",E31/$H31)</f>
        <v/>
      </c>
      <c r="O31" s="45" t="str">
        <f>IF(OR($L31=Backend!$B$9,$H31=0),"",F31/$H31)</f>
        <v/>
      </c>
      <c r="P31" s="46" t="str">
        <f>IF(OR($L31=Backend!$B$9,$H31=0),"",G31/$H31)</f>
        <v/>
      </c>
      <c r="Q31" s="34">
        <f t="shared" si="4"/>
        <v>0</v>
      </c>
      <c r="R31" s="35" t="str">
        <f>IF(S31="No data","No data",VLOOKUP(S31,Backend!$A$16:$B$18,2,TRUE))</f>
        <v>No data</v>
      </c>
      <c r="S31" s="74" t="str">
        <f>IF(L31=Backend!$B$9,"No data",ABS(M31-N31)*100)</f>
        <v>No data</v>
      </c>
    </row>
    <row r="32" spans="1:19" ht="50.75" customHeight="1" thickBot="1" x14ac:dyDescent="0.4"/>
    <row r="33" spans="1:19" ht="35" customHeight="1" thickBot="1" x14ac:dyDescent="0.4">
      <c r="A33" s="103" t="s">
        <v>34</v>
      </c>
      <c r="B33" s="104"/>
      <c r="C33" s="105"/>
      <c r="D33" s="20" t="s">
        <v>3</v>
      </c>
      <c r="E33" s="16" t="s">
        <v>4</v>
      </c>
      <c r="F33" s="17" t="s">
        <v>5</v>
      </c>
      <c r="G33" s="18" t="s">
        <v>6</v>
      </c>
      <c r="H33" s="19" t="s">
        <v>7</v>
      </c>
      <c r="J33" s="69" t="s">
        <v>97</v>
      </c>
      <c r="K33" s="106" t="s">
        <v>29</v>
      </c>
      <c r="L33" s="106"/>
      <c r="M33" s="20" t="s">
        <v>3</v>
      </c>
      <c r="N33" s="16" t="s">
        <v>4</v>
      </c>
      <c r="O33" s="17" t="s">
        <v>5</v>
      </c>
      <c r="P33" s="18" t="s">
        <v>6</v>
      </c>
      <c r="Q33" s="19" t="s">
        <v>16</v>
      </c>
      <c r="R33" s="21" t="s">
        <v>30</v>
      </c>
      <c r="S33" s="74"/>
    </row>
    <row r="34" spans="1:19" ht="26.75" customHeight="1" thickBot="1" x14ac:dyDescent="0.4">
      <c r="B34" s="101" t="s">
        <v>8</v>
      </c>
      <c r="C34" s="102"/>
      <c r="D34" s="37">
        <f>'Input (Regulators)'!BL4</f>
        <v>0</v>
      </c>
      <c r="E34" s="38">
        <f>'Input (Regulators)'!BM4</f>
        <v>0</v>
      </c>
      <c r="F34" s="39">
        <f>'Input (Regulators)'!BN4</f>
        <v>0</v>
      </c>
      <c r="G34" s="40">
        <f>'Input (Regulators)'!BO4</f>
        <v>0</v>
      </c>
      <c r="H34" s="41">
        <f>'Input (Regulators)'!BP4</f>
        <v>0</v>
      </c>
      <c r="J34" s="27" t="str">
        <f>B34</f>
        <v>Board members</v>
      </c>
      <c r="K34" s="42" t="str">
        <f t="shared" ref="K34:K38" si="6">IF(H34=0,"",(1-G34/H34))</f>
        <v/>
      </c>
      <c r="L34" s="29" t="str">
        <f>IF(K34="",Backend!$B$9,VLOOKUP(K34,Backend!$A$9:$B$12,2,TRUE))</f>
        <v>Data not available or reliable</v>
      </c>
      <c r="M34" s="51" t="str">
        <f>IF(OR($L34=Backend!$B$9,D20=0),"",D34/D20)</f>
        <v/>
      </c>
      <c r="N34" s="52" t="str">
        <f>IF(OR($L34=Backend!$B$9,E20=0),"",E34/E20)</f>
        <v/>
      </c>
      <c r="O34" s="53" t="str">
        <f>IF(OR($L34=Backend!$B$9,F20=0),"",F34/F20)</f>
        <v/>
      </c>
      <c r="P34" s="54" t="str">
        <f>IF(OR($L34=Backend!$B$9,G20=0),"",G34/G20)</f>
        <v/>
      </c>
      <c r="Q34" s="55" t="str">
        <f>IF(OR($L34=Backend!$B$9,H20=0),"",H34/H20)</f>
        <v/>
      </c>
      <c r="R34" s="35" t="str">
        <f>IF(S34="No data","No data",VLOOKUP(S34,Backend!$A$23:$B$25,2,TRUE))</f>
        <v>No data</v>
      </c>
      <c r="S34" s="74" t="str">
        <f>IF(L34=Backend!$B$9,"No data",ABS(M34-N34)*100)</f>
        <v>No data</v>
      </c>
    </row>
    <row r="35" spans="1:19" ht="27.5" customHeight="1" thickBot="1" x14ac:dyDescent="0.4">
      <c r="B35" s="101" t="s">
        <v>78</v>
      </c>
      <c r="C35" s="102"/>
      <c r="D35" s="37">
        <f>'Input (Regulators)'!BQ4</f>
        <v>0</v>
      </c>
      <c r="E35" s="23">
        <f>'Input (Regulators)'!BR4</f>
        <v>0</v>
      </c>
      <c r="F35" s="24">
        <f>'Input (Regulators)'!BS4</f>
        <v>0</v>
      </c>
      <c r="G35" s="25">
        <f>'Input (Regulators)'!BT4</f>
        <v>0</v>
      </c>
      <c r="H35" s="26">
        <f>'Input (Regulators)'!BU4</f>
        <v>0</v>
      </c>
      <c r="J35" s="27" t="str">
        <f t="shared" ref="J35:J38" si="7">B35</f>
        <v>All full time salaried employees</v>
      </c>
      <c r="K35" s="42" t="str">
        <f t="shared" si="6"/>
        <v/>
      </c>
      <c r="L35" s="29" t="str">
        <f>IF(K35="",Backend!$B$9,VLOOKUP(K35,Backend!$A$9:$B$12,2,TRUE))</f>
        <v>Data not available or reliable</v>
      </c>
      <c r="M35" s="51" t="str">
        <f>IF(OR($L35=Backend!$B$9,D21=0),"",D35/D21)</f>
        <v/>
      </c>
      <c r="N35" s="52" t="str">
        <f>IF(OR($L35=Backend!$B$9,E21=0),"",E35/E21)</f>
        <v/>
      </c>
      <c r="O35" s="53" t="str">
        <f>IF(OR($L35=Backend!$B$9,F21=0),"",F35/F21)</f>
        <v/>
      </c>
      <c r="P35" s="54" t="str">
        <f>IF(OR($L35=Backend!$B$9,G21=0),"",G35/G21)</f>
        <v/>
      </c>
      <c r="Q35" s="55" t="str">
        <f>IF(OR($L35=Backend!$B$9,H21=0),"",H35/H21)</f>
        <v/>
      </c>
      <c r="R35" s="35" t="str">
        <f>IF(S35="No data","No data",VLOOKUP(S35,Backend!$A$23:$B$25,2,TRUE))</f>
        <v>No data</v>
      </c>
      <c r="S35" s="74" t="str">
        <f>IF(L35=Backend!$B$9,"No data",ABS(M35-N35)*100)</f>
        <v>No data</v>
      </c>
    </row>
    <row r="36" spans="1:19" ht="26.75" customHeight="1" thickBot="1" x14ac:dyDescent="0.4">
      <c r="A36" s="36"/>
      <c r="B36" s="101" t="s">
        <v>9</v>
      </c>
      <c r="C36" s="102"/>
      <c r="D36" s="37">
        <f>'Input (Regulators)'!BV4</f>
        <v>0</v>
      </c>
      <c r="E36" s="23">
        <f>'Input (Regulators)'!BW4</f>
        <v>0</v>
      </c>
      <c r="F36" s="24">
        <f>'Input (Regulators)'!BX4</f>
        <v>0</v>
      </c>
      <c r="G36" s="25">
        <f>'Input (Regulators)'!BY4</f>
        <v>0</v>
      </c>
      <c r="H36" s="26">
        <f>'Input (Regulators)'!BZ4</f>
        <v>0</v>
      </c>
      <c r="J36" s="27" t="str">
        <f t="shared" si="7"/>
        <v>Executive management (CEO and CEO direct reports)</v>
      </c>
      <c r="K36" s="42" t="str">
        <f t="shared" si="6"/>
        <v/>
      </c>
      <c r="L36" s="29" t="str">
        <f>IF(K36="",Backend!$B$9,VLOOKUP(K36,Backend!$A$9:$B$12,2,TRUE))</f>
        <v>Data not available or reliable</v>
      </c>
      <c r="M36" s="51" t="str">
        <f>IF(OR($L36=Backend!$B$9,D22=0),"",D36/D22)</f>
        <v/>
      </c>
      <c r="N36" s="52" t="str">
        <f>IF(OR($L36=Backend!$B$9,E22=0),"",E36/E22)</f>
        <v/>
      </c>
      <c r="O36" s="53" t="str">
        <f>IF(OR($L36=Backend!$B$9,F22=0),"",F36/F22)</f>
        <v/>
      </c>
      <c r="P36" s="54" t="str">
        <f>IF(OR($L36=Backend!$B$9,G22=0),"",G36/G22)</f>
        <v/>
      </c>
      <c r="Q36" s="55" t="str">
        <f>IF(OR($L36=Backend!$B$9,H22=0),"",H36/H22)</f>
        <v/>
      </c>
      <c r="R36" s="35" t="str">
        <f>IF(S36="No data","No data",VLOOKUP(S36,Backend!$A$23:$B$25,2,TRUE))</f>
        <v>No data</v>
      </c>
      <c r="S36" s="74" t="str">
        <f>IF(L36=Backend!$B$9,"No data",ABS(M36-N36)*100)</f>
        <v>No data</v>
      </c>
    </row>
    <row r="37" spans="1:19" ht="26.75" customHeight="1" thickBot="1" x14ac:dyDescent="0.4">
      <c r="A37" s="36"/>
      <c r="B37" s="101" t="s">
        <v>10</v>
      </c>
      <c r="C37" s="102"/>
      <c r="D37" s="37">
        <f>'Input (Regulators)'!CA4</f>
        <v>0</v>
      </c>
      <c r="E37" s="23">
        <f>'Input (Regulators)'!CB4</f>
        <v>0</v>
      </c>
      <c r="F37" s="24">
        <f>'Input (Regulators)'!CC4</f>
        <v>0</v>
      </c>
      <c r="G37" s="25">
        <f>'Input (Regulators)'!CD4</f>
        <v>0</v>
      </c>
      <c r="H37" s="26">
        <f>'Input (Regulators)'!CE4</f>
        <v>0</v>
      </c>
      <c r="J37" s="27" t="str">
        <f t="shared" si="7"/>
        <v>People managers (full time employees)</v>
      </c>
      <c r="K37" s="42" t="str">
        <f t="shared" si="6"/>
        <v/>
      </c>
      <c r="L37" s="29" t="str">
        <f>IF(K37="",Backend!$B$9,VLOOKUP(K37,Backend!$A$9:$B$12,2,TRUE))</f>
        <v>Data not available or reliable</v>
      </c>
      <c r="M37" s="51" t="str">
        <f>IF(OR($L37=Backend!$B$9,D23=0),"",D37/D23)</f>
        <v/>
      </c>
      <c r="N37" s="52" t="str">
        <f>IF(OR($L37=Backend!$B$9,E23=0),"",E37/E23)</f>
        <v/>
      </c>
      <c r="O37" s="53" t="str">
        <f>IF(OR($L37=Backend!$B$9,F23=0),"",F37/F23)</f>
        <v/>
      </c>
      <c r="P37" s="54" t="str">
        <f>IF(OR($L37=Backend!$B$9,G23=0),"",G37/G23)</f>
        <v/>
      </c>
      <c r="Q37" s="55" t="str">
        <f>IF(OR($L37=Backend!$B$9,H23=0),"",H37/H23)</f>
        <v/>
      </c>
      <c r="R37" s="35" t="str">
        <f>IF(S37="No data","No data",VLOOKUP(S37,Backend!$A$23:$B$25,2,TRUE))</f>
        <v>No data</v>
      </c>
      <c r="S37" s="74" t="str">
        <f>IF(L37=Backend!$B$9,"No data",ABS(M37-N37)*100)</f>
        <v>No data</v>
      </c>
    </row>
    <row r="38" spans="1:19" ht="28.25" customHeight="1" thickBot="1" x14ac:dyDescent="0.4">
      <c r="A38" s="36"/>
      <c r="B38" s="101" t="s">
        <v>11</v>
      </c>
      <c r="C38" s="102"/>
      <c r="D38" s="37">
        <f>'Input (Regulators)'!CF4</f>
        <v>0</v>
      </c>
      <c r="E38" s="23">
        <f>'Input (Regulators)'!CG4</f>
        <v>0</v>
      </c>
      <c r="F38" s="24">
        <f>'Input (Regulators)'!CH4</f>
        <v>0</v>
      </c>
      <c r="G38" s="25">
        <f>'Input (Regulators)'!CI4</f>
        <v>0</v>
      </c>
      <c r="H38" s="26">
        <f>'Input (Regulators)'!CJ4</f>
        <v>0</v>
      </c>
      <c r="J38" s="27" t="str">
        <f t="shared" si="7"/>
        <v>Licensed individual agents</v>
      </c>
      <c r="K38" s="42" t="str">
        <f t="shared" si="6"/>
        <v/>
      </c>
      <c r="L38" s="29" t="str">
        <f>IF(K38="",Backend!$B$9,VLOOKUP(K38,Backend!$A$9:$B$12,2,TRUE))</f>
        <v>Data not available or reliable</v>
      </c>
      <c r="M38" s="51" t="str">
        <f>IF(OR($L38=Backend!$B$9,D24=0),"",D38/D24)</f>
        <v/>
      </c>
      <c r="N38" s="52" t="str">
        <f>IF(OR($L38=Backend!$B$9,E24=0),"",E38/E24)</f>
        <v/>
      </c>
      <c r="O38" s="53" t="str">
        <f>IF(OR($L38=Backend!$B$9,F24=0),"",F38/F24)</f>
        <v/>
      </c>
      <c r="P38" s="54" t="str">
        <f>IF(OR($L38=Backend!$B$9,G24=0),"",G38/G24)</f>
        <v/>
      </c>
      <c r="Q38" s="55" t="str">
        <f>IF(OR($L38=Backend!$B$9,H24=0),"",H38/H24)</f>
        <v/>
      </c>
      <c r="R38" s="35" t="str">
        <f>IF(S38="No data","No data",VLOOKUP(S38,Backend!$A$23:$B$25,2,TRUE))</f>
        <v>No data</v>
      </c>
      <c r="S38" s="74" t="str">
        <f>IF(L38=Backend!$B$9,"No data",ABS(M38-N38)*100)</f>
        <v>No data</v>
      </c>
    </row>
    <row r="39" spans="1:19" ht="36.5" customHeight="1" thickBot="1" x14ac:dyDescent="0.4">
      <c r="A39" s="56"/>
      <c r="B39" s="57"/>
      <c r="C39" s="57"/>
      <c r="D39" s="57"/>
      <c r="E39" s="57"/>
      <c r="F39" s="57"/>
      <c r="G39" s="57"/>
      <c r="H39" s="57"/>
    </row>
    <row r="40" spans="1:19" ht="35" customHeight="1" thickBot="1" x14ac:dyDescent="0.4">
      <c r="A40" s="103" t="s">
        <v>14</v>
      </c>
      <c r="B40" s="104"/>
      <c r="C40" s="105"/>
      <c r="D40" s="20" t="s">
        <v>3</v>
      </c>
      <c r="E40" s="16" t="s">
        <v>4</v>
      </c>
      <c r="F40" s="17" t="s">
        <v>5</v>
      </c>
      <c r="G40" s="18" t="s">
        <v>6</v>
      </c>
      <c r="H40" s="19" t="s">
        <v>7</v>
      </c>
      <c r="J40" s="70" t="s">
        <v>98</v>
      </c>
      <c r="K40" s="106" t="s">
        <v>29</v>
      </c>
      <c r="L40" s="106"/>
      <c r="M40" s="20" t="s">
        <v>3</v>
      </c>
      <c r="N40" s="16" t="s">
        <v>4</v>
      </c>
      <c r="O40" s="17" t="s">
        <v>5</v>
      </c>
      <c r="P40" s="18" t="s">
        <v>6</v>
      </c>
      <c r="Q40" s="19" t="s">
        <v>16</v>
      </c>
      <c r="R40" s="21" t="s">
        <v>30</v>
      </c>
      <c r="S40" s="74"/>
    </row>
    <row r="41" spans="1:19" ht="27.5" customHeight="1" thickBot="1" x14ac:dyDescent="0.4">
      <c r="B41" s="101" t="s">
        <v>78</v>
      </c>
      <c r="C41" s="102"/>
      <c r="D41" s="37">
        <f>'Input (Regulators)'!CK4</f>
        <v>0</v>
      </c>
      <c r="E41" s="23">
        <f>'Input (Regulators)'!CL4</f>
        <v>0</v>
      </c>
      <c r="F41" s="24">
        <f>'Input (Regulators)'!CM4</f>
        <v>0</v>
      </c>
      <c r="G41" s="25">
        <f>'Input (Regulators)'!CN4</f>
        <v>0</v>
      </c>
      <c r="H41" s="26">
        <f>'Input (Regulators)'!CO4</f>
        <v>0</v>
      </c>
      <c r="J41" s="27" t="str">
        <f>B41</f>
        <v>All full time salaried employees</v>
      </c>
      <c r="K41" s="42" t="str">
        <f t="shared" ref="K41:K44" si="8">IF(H41=0,"",(1-G41/H41))</f>
        <v/>
      </c>
      <c r="L41" s="29" t="str">
        <f>IF(K41="",Backend!$B$9,VLOOKUP(K41,Backend!$A$9:$B$12,2,TRUE))</f>
        <v>Data not available or reliable</v>
      </c>
      <c r="M41" s="51" t="str">
        <f>IF(OR($L41=Backend!$B$9,D21=0),"",D41/D21)</f>
        <v/>
      </c>
      <c r="N41" s="52" t="str">
        <f>IF(OR($L41=Backend!$B$9,E21=0),"",E41/E21)</f>
        <v/>
      </c>
      <c r="O41" s="53" t="str">
        <f>IF(OR($L41=Backend!$B$9,F21=0),"",F41/F21)</f>
        <v/>
      </c>
      <c r="P41" s="54" t="str">
        <f>IF(OR($L41=Backend!$B$9,G21=0),"",G41/G21)</f>
        <v/>
      </c>
      <c r="Q41" s="55" t="str">
        <f>IF(OR($L41=Backend!$B$9,H21=0),"",H41/H21)</f>
        <v/>
      </c>
      <c r="R41" s="35" t="str">
        <f>IF(S41="No data","No data",VLOOKUP(S41,Backend!$A$23:$B$25,2,TRUE))</f>
        <v>No data</v>
      </c>
      <c r="S41" s="74" t="str">
        <f>IF(L41=Backend!$B$9,"No data",ABS(M41-N41)*100)</f>
        <v>No data</v>
      </c>
    </row>
    <row r="42" spans="1:19" ht="26.75" customHeight="1" thickBot="1" x14ac:dyDescent="0.4">
      <c r="A42" s="36"/>
      <c r="B42" s="101" t="s">
        <v>9</v>
      </c>
      <c r="C42" s="102"/>
      <c r="D42" s="22">
        <f>'Input (Regulators)'!CP4</f>
        <v>0</v>
      </c>
      <c r="E42" s="23">
        <f>'Input (Regulators)'!CQ4</f>
        <v>0</v>
      </c>
      <c r="F42" s="24">
        <f>'Input (Regulators)'!CR4</f>
        <v>0</v>
      </c>
      <c r="G42" s="25">
        <f>'Input (Regulators)'!CS4</f>
        <v>0</v>
      </c>
      <c r="H42" s="26">
        <f>'Input (Regulators)'!CT4</f>
        <v>0</v>
      </c>
      <c r="J42" s="27" t="str">
        <f t="shared" ref="J42:J44" si="9">B42</f>
        <v>Executive management (CEO and CEO direct reports)</v>
      </c>
      <c r="K42" s="42" t="str">
        <f t="shared" si="8"/>
        <v/>
      </c>
      <c r="L42" s="29" t="str">
        <f>IF(K42="",Backend!$B$9,VLOOKUP(K42,Backend!$A$9:$B$12,2,TRUE))</f>
        <v>Data not available or reliable</v>
      </c>
      <c r="M42" s="51" t="str">
        <f>IF(OR($L42=Backend!$B$9,D22=0),"",D42/D22)</f>
        <v/>
      </c>
      <c r="N42" s="52" t="str">
        <f>IF(OR($L42=Backend!$B$9,E22=0),"",E42/E22)</f>
        <v/>
      </c>
      <c r="O42" s="53" t="str">
        <f>IF(OR($L42=Backend!$B$9,F22=0),"",F42/F22)</f>
        <v/>
      </c>
      <c r="P42" s="54" t="str">
        <f>IF(OR($L42=Backend!$B$9,G22=0),"",G42/G22)</f>
        <v/>
      </c>
      <c r="Q42" s="55" t="str">
        <f>IF(OR($L42=Backend!$B$9,H22=0),"",H42/H22)</f>
        <v/>
      </c>
      <c r="R42" s="35" t="str">
        <f>IF(S42="No data","No data",VLOOKUP(S42,Backend!$A$23:$B$25,2,TRUE))</f>
        <v>No data</v>
      </c>
      <c r="S42" s="74" t="str">
        <f>IF(L42=Backend!$B$9,"No data",ABS(M42-N42)*100)</f>
        <v>No data</v>
      </c>
    </row>
    <row r="43" spans="1:19" ht="26.75" customHeight="1" thickBot="1" x14ac:dyDescent="0.4">
      <c r="A43" s="36"/>
      <c r="B43" s="101" t="s">
        <v>10</v>
      </c>
      <c r="C43" s="102"/>
      <c r="D43" s="22">
        <f>'Input (Regulators)'!CU4</f>
        <v>0</v>
      </c>
      <c r="E43" s="23">
        <f>'Input (Regulators)'!CV4</f>
        <v>0</v>
      </c>
      <c r="F43" s="24">
        <f>'Input (Regulators)'!CW4</f>
        <v>0</v>
      </c>
      <c r="G43" s="25">
        <f>'Input (Regulators)'!CX4</f>
        <v>0</v>
      </c>
      <c r="H43" s="26">
        <f>'Input (Regulators)'!CY4</f>
        <v>0</v>
      </c>
      <c r="J43" s="27" t="str">
        <f t="shared" si="9"/>
        <v>People managers (full time employees)</v>
      </c>
      <c r="K43" s="42" t="str">
        <f t="shared" si="8"/>
        <v/>
      </c>
      <c r="L43" s="29" t="str">
        <f>IF(K43="",Backend!$B$9,VLOOKUP(K43,Backend!$A$9:$B$12,2,TRUE))</f>
        <v>Data not available or reliable</v>
      </c>
      <c r="M43" s="51" t="str">
        <f>IF(OR($L43=Backend!$B$9,D23=0),"",D43/D23)</f>
        <v/>
      </c>
      <c r="N43" s="52" t="str">
        <f>IF(OR($L43=Backend!$B$9,E23=0),"",E43/E23)</f>
        <v/>
      </c>
      <c r="O43" s="53" t="str">
        <f>IF(OR($L43=Backend!$B$9,F23=0),"",F43/F23)</f>
        <v/>
      </c>
      <c r="P43" s="54" t="str">
        <f>IF(OR($L43=Backend!$B$9,G23=0),"",G43/G23)</f>
        <v/>
      </c>
      <c r="Q43" s="55" t="str">
        <f>IF(OR($L43=Backend!$B$9,H23=0),"",H43/H23)</f>
        <v/>
      </c>
      <c r="R43" s="35" t="str">
        <f>IF(S43="No data","No data",VLOOKUP(S43,Backend!$A$23:$B$25,2,TRUE))</f>
        <v>No data</v>
      </c>
      <c r="S43" s="74" t="str">
        <f>IF(L43=Backend!$B$9,"No data",ABS(M43-N43)*100)</f>
        <v>No data</v>
      </c>
    </row>
    <row r="44" spans="1:19" ht="28.25" customHeight="1" thickBot="1" x14ac:dyDescent="0.4">
      <c r="A44" s="36"/>
      <c r="B44" s="101" t="s">
        <v>11</v>
      </c>
      <c r="C44" s="102"/>
      <c r="D44" s="37">
        <f>'Input (Regulators)'!CZ4</f>
        <v>0</v>
      </c>
      <c r="E44" s="38">
        <f>'Input (Regulators)'!DA4</f>
        <v>0</v>
      </c>
      <c r="F44" s="39">
        <f>'Input (Regulators)'!DB4</f>
        <v>0</v>
      </c>
      <c r="G44" s="40">
        <f>'Input (Regulators)'!DC4</f>
        <v>0</v>
      </c>
      <c r="H44" s="41">
        <f>'Input (Regulators)'!DD4</f>
        <v>0</v>
      </c>
      <c r="J44" s="27" t="str">
        <f t="shared" si="9"/>
        <v>Licensed individual agents</v>
      </c>
      <c r="K44" s="42" t="str">
        <f t="shared" si="8"/>
        <v/>
      </c>
      <c r="L44" s="29" t="str">
        <f>IF(K44="",Backend!$B$9,VLOOKUP(K44,Backend!$A$9:$B$12,2,TRUE))</f>
        <v>Data not available or reliable</v>
      </c>
      <c r="M44" s="61" t="str">
        <f>IF(OR($L44=Backend!$B$9,D24=0),"",D44/D24)</f>
        <v/>
      </c>
      <c r="N44" s="62" t="str">
        <f>IF(OR($L44=Backend!$B$9,E24=0),"",E44/E24)</f>
        <v/>
      </c>
      <c r="O44" s="63" t="str">
        <f>IF(OR($L44=Backend!$B$9,F24=0),"",F44/F24)</f>
        <v/>
      </c>
      <c r="P44" s="64" t="str">
        <f>IF(OR($L44=Backend!$B$9,G24=0),"",G44/G24)</f>
        <v/>
      </c>
      <c r="Q44" s="65" t="str">
        <f>IF(OR($L44=Backend!$B$9,H24=0),"",H44/H24)</f>
        <v/>
      </c>
      <c r="R44" s="35" t="str">
        <f>IF(S44="No data","No data",VLOOKUP(S44,Backend!$A$23:$B$25,2,TRUE))</f>
        <v>No data</v>
      </c>
      <c r="S44" s="74" t="str">
        <f>IF(L44=Backend!$B$9,"No data",ABS(M44-N44)*100)</f>
        <v>No data</v>
      </c>
    </row>
    <row r="45" spans="1:19" ht="36.5" customHeight="1" thickBot="1" x14ac:dyDescent="0.4">
      <c r="A45" s="56"/>
      <c r="B45" s="57"/>
      <c r="C45" s="57"/>
      <c r="D45" s="57"/>
      <c r="E45" s="57"/>
      <c r="F45" s="57"/>
      <c r="G45" s="57"/>
      <c r="H45" s="57"/>
    </row>
    <row r="46" spans="1:19" ht="42.5" customHeight="1" thickBot="1" x14ac:dyDescent="0.4">
      <c r="A46" s="103" t="s">
        <v>65</v>
      </c>
      <c r="B46" s="104"/>
      <c r="C46" s="105"/>
      <c r="D46" s="20" t="s">
        <v>3</v>
      </c>
      <c r="E46" s="16" t="s">
        <v>4</v>
      </c>
      <c r="F46" s="17" t="s">
        <v>5</v>
      </c>
      <c r="G46" s="18" t="s">
        <v>6</v>
      </c>
      <c r="H46" s="19" t="s">
        <v>7</v>
      </c>
      <c r="J46" s="70" t="s">
        <v>99</v>
      </c>
      <c r="K46" s="106" t="s">
        <v>29</v>
      </c>
      <c r="L46" s="106"/>
      <c r="M46" s="20" t="s">
        <v>3</v>
      </c>
      <c r="N46" s="16" t="s">
        <v>4</v>
      </c>
      <c r="O46" s="17" t="s">
        <v>5</v>
      </c>
      <c r="P46" s="18" t="s">
        <v>6</v>
      </c>
      <c r="Q46" s="19" t="s">
        <v>16</v>
      </c>
      <c r="R46" s="21" t="s">
        <v>30</v>
      </c>
      <c r="S46" s="74"/>
    </row>
    <row r="47" spans="1:19" ht="26.75" customHeight="1" thickBot="1" x14ac:dyDescent="0.4">
      <c r="B47" s="101" t="s">
        <v>78</v>
      </c>
      <c r="C47" s="102"/>
      <c r="D47" s="37">
        <f>'Input (Regulators)'!DE4</f>
        <v>0</v>
      </c>
      <c r="E47" s="38">
        <f>'Input (Regulators)'!DF4</f>
        <v>0</v>
      </c>
      <c r="F47" s="39">
        <f>'Input (Regulators)'!DG4</f>
        <v>0</v>
      </c>
      <c r="G47" s="40">
        <f>'Input (Regulators)'!DH4</f>
        <v>0</v>
      </c>
      <c r="H47" s="41">
        <f>'Input (Regulators)'!DI4</f>
        <v>0</v>
      </c>
      <c r="J47" s="27" t="str">
        <f>B47</f>
        <v>All full time salaried employees</v>
      </c>
      <c r="K47" s="42" t="str">
        <f t="shared" ref="K47:K48" si="10">IF(H47=0,"",(1-G47/H47))</f>
        <v/>
      </c>
      <c r="L47" s="29" t="str">
        <f>IF(K47="",Backend!$B$9,VLOOKUP(K47,Backend!$A$9:$B$12,2,TRUE))</f>
        <v>Data not available or reliable</v>
      </c>
      <c r="M47" s="43" t="str">
        <f>IF(OR($L47=Backend!$B$9,D21=0),"",D47/D21)</f>
        <v/>
      </c>
      <c r="N47" s="31" t="str">
        <f>IF(OR($L47=Backend!$B$9,E21=0),"",E47/E21)</f>
        <v/>
      </c>
      <c r="O47" s="32" t="str">
        <f>IF(OR($L47=Backend!$B$9,F21=0),"",F47/F21)</f>
        <v/>
      </c>
      <c r="P47" s="33" t="str">
        <f>IF(OR($L47=Backend!$B$9,G21=0),"",G47/G21)</f>
        <v/>
      </c>
      <c r="Q47" s="34" t="str">
        <f>IF(OR($L47=Backend!$B$9,H21=0),"",H47/H21)</f>
        <v/>
      </c>
      <c r="R47" s="35" t="str">
        <f>IF(S47="No data","No data",VLOOKUP(S47,Backend!$A$23:$B$25,2,TRUE))</f>
        <v>No data</v>
      </c>
      <c r="S47" s="74" t="str">
        <f>IF(L47=Backend!$B$9,"No data",ABS(M47-N47)*100)</f>
        <v>No data</v>
      </c>
    </row>
    <row r="48" spans="1:19" ht="27.5" customHeight="1" thickBot="1" x14ac:dyDescent="0.4">
      <c r="B48" s="101" t="s">
        <v>15</v>
      </c>
      <c r="C48" s="102"/>
      <c r="D48" s="22">
        <f>'Input (Regulators)'!DJ4</f>
        <v>0</v>
      </c>
      <c r="E48" s="23">
        <f>'Input (Regulators)'!DK4</f>
        <v>0</v>
      </c>
      <c r="F48" s="24">
        <f>'Input (Regulators)'!DL4</f>
        <v>0</v>
      </c>
      <c r="G48" s="25">
        <f>'Input (Regulators)'!DM4</f>
        <v>0</v>
      </c>
      <c r="H48" s="26">
        <f>'Input (Regulators)'!DN4</f>
        <v>0</v>
      </c>
      <c r="J48" s="27" t="str">
        <f>B48</f>
        <v>All licensed individual agents</v>
      </c>
      <c r="K48" s="42" t="str">
        <f t="shared" si="10"/>
        <v/>
      </c>
      <c r="L48" s="29" t="str">
        <f>IF(K48="",Backend!$B$9,VLOOKUP(K48,Backend!$A$9:$B$12,2,TRUE))</f>
        <v>Data not available or reliable</v>
      </c>
      <c r="M48" s="43" t="str">
        <f>IF(OR($L48=Backend!$B$9,D24=0),"",D48/D24)</f>
        <v/>
      </c>
      <c r="N48" s="31" t="str">
        <f>IF(OR($L48=Backend!$B$9,E24=0),"",E48/E24)</f>
        <v/>
      </c>
      <c r="O48" s="32" t="str">
        <f>IF(OR($L48=Backend!$B$9,F24=0),"",F48/F24)</f>
        <v/>
      </c>
      <c r="P48" s="33" t="str">
        <f>IF(OR($L48=Backend!$B$9,G24=0),"",G48/G24)</f>
        <v/>
      </c>
      <c r="Q48" s="34" t="str">
        <f>IF(OR($L48=Backend!$B$9,H24=0),"",H48/H24)</f>
        <v/>
      </c>
      <c r="R48" s="35" t="str">
        <f>IF(S48="No data","No data",VLOOKUP(S48,Backend!$A$23:$B$25,2,TRUE))</f>
        <v>No data</v>
      </c>
      <c r="S48" s="74" t="str">
        <f>IF(L48=Backend!$B$9,"No data",ABS(M48-N48)*100)</f>
        <v>No data</v>
      </c>
    </row>
    <row r="49" spans="1:18" ht="42.5" customHeight="1" x14ac:dyDescent="0.35">
      <c r="A49" s="56"/>
      <c r="B49" s="57"/>
      <c r="C49" s="57"/>
      <c r="D49" s="57"/>
      <c r="E49" s="57"/>
      <c r="F49" s="57"/>
      <c r="G49" s="57"/>
      <c r="H49" s="57"/>
    </row>
    <row r="50" spans="1:18" ht="13.25" customHeight="1" x14ac:dyDescent="0.35">
      <c r="J50" s="58"/>
      <c r="K50" s="58"/>
      <c r="L50" s="58"/>
      <c r="M50" s="58"/>
      <c r="N50" s="58"/>
      <c r="O50" s="58"/>
      <c r="P50" s="58"/>
      <c r="Q50" s="58"/>
      <c r="R50" s="58"/>
    </row>
    <row r="51" spans="1:18" ht="13" x14ac:dyDescent="0.35">
      <c r="J51" s="58"/>
      <c r="K51" s="58"/>
      <c r="L51" s="58"/>
      <c r="M51" s="58"/>
      <c r="N51" s="58"/>
      <c r="O51" s="58"/>
      <c r="P51" s="58"/>
      <c r="Q51" s="58"/>
      <c r="R51" s="58"/>
    </row>
    <row r="52" spans="1:18" ht="13" x14ac:dyDescent="0.35">
      <c r="J52" s="58"/>
      <c r="K52" s="58"/>
      <c r="L52" s="58"/>
      <c r="M52" s="58"/>
      <c r="N52" s="58"/>
      <c r="O52" s="58"/>
      <c r="P52" s="58"/>
      <c r="Q52" s="58"/>
      <c r="R52" s="58"/>
    </row>
  </sheetData>
  <sheetProtection algorithmName="SHA-512" hashValue="vM787I0v+oHxjwq+QH+MOg+/nfrtDyYf1s6EWQ3T+PC7E6KMWmgmtKdxLD5dmoMF/30a7qU1rV3ET5inbvDVSw==" saltValue="0mUaBP02w/Pxw5fPhWEQxg==" spinCount="100000" sheet="1" objects="1" scenarios="1"/>
  <mergeCells count="43">
    <mergeCell ref="A2:H3"/>
    <mergeCell ref="J8:R8"/>
    <mergeCell ref="J9:R9"/>
    <mergeCell ref="A4:H4"/>
    <mergeCell ref="J4:R4"/>
    <mergeCell ref="A5:H7"/>
    <mergeCell ref="J5:R5"/>
    <mergeCell ref="J6:R6"/>
    <mergeCell ref="J7:R7"/>
    <mergeCell ref="J10:R10"/>
    <mergeCell ref="J11:R11"/>
    <mergeCell ref="J12:R16"/>
    <mergeCell ref="B29:C29"/>
    <mergeCell ref="A19:C19"/>
    <mergeCell ref="K19:L19"/>
    <mergeCell ref="B20:C20"/>
    <mergeCell ref="B21:C21"/>
    <mergeCell ref="B22:C22"/>
    <mergeCell ref="B23:C23"/>
    <mergeCell ref="B24:C24"/>
    <mergeCell ref="A26:C26"/>
    <mergeCell ref="K26:L26"/>
    <mergeCell ref="B27:C27"/>
    <mergeCell ref="B28:C28"/>
    <mergeCell ref="K40:L40"/>
    <mergeCell ref="B41:C41"/>
    <mergeCell ref="K46:L46"/>
    <mergeCell ref="B30:C30"/>
    <mergeCell ref="B31:C31"/>
    <mergeCell ref="A33:C33"/>
    <mergeCell ref="K33:L33"/>
    <mergeCell ref="B34:C34"/>
    <mergeCell ref="B35:C35"/>
    <mergeCell ref="B48:C48"/>
    <mergeCell ref="B47:C47"/>
    <mergeCell ref="B36:C36"/>
    <mergeCell ref="B37:C37"/>
    <mergeCell ref="B38:C38"/>
    <mergeCell ref="A40:C40"/>
    <mergeCell ref="B42:C42"/>
    <mergeCell ref="B43:C43"/>
    <mergeCell ref="B44:C44"/>
    <mergeCell ref="A46:C46"/>
  </mergeCells>
  <conditionalFormatting sqref="L20:L24 L41:L44">
    <cfRule type="containsText" dxfId="33" priority="73" operator="containsText" text="not">
      <formula>NOT(ISERROR(SEARCH("not",L20)))</formula>
    </cfRule>
  </conditionalFormatting>
  <conditionalFormatting sqref="L27:L31">
    <cfRule type="containsText" dxfId="32" priority="33" operator="containsText" text="not">
      <formula>NOT(ISERROR(SEARCH("not",L27)))</formula>
    </cfRule>
  </conditionalFormatting>
  <conditionalFormatting sqref="L34:L38">
    <cfRule type="containsText" dxfId="31" priority="32" operator="containsText" text="not">
      <formula>NOT(ISERROR(SEARCH("not",L34)))</formula>
    </cfRule>
  </conditionalFormatting>
  <conditionalFormatting sqref="L47:L48">
    <cfRule type="containsText" dxfId="30" priority="31" operator="containsText" text="not">
      <formula>NOT(ISERROR(SEARCH("not",L47)))</formula>
    </cfRule>
  </conditionalFormatting>
  <conditionalFormatting sqref="R20:R24">
    <cfRule type="containsText" dxfId="29" priority="59" operator="containsText" text="very likely">
      <formula>NOT(ISERROR(SEARCH("very likely",R20)))</formula>
    </cfRule>
    <cfRule type="containsText" dxfId="28" priority="58" operator="containsText" text="Not observed">
      <formula>NOT(ISERROR(SEARCH("Not observed",R20)))</formula>
    </cfRule>
    <cfRule type="containsText" dxfId="27" priority="60" operator="containsText" text="no data">
      <formula>NOT(ISERROR(SEARCH("no data",R20)))</formula>
    </cfRule>
    <cfRule type="containsText" dxfId="26" priority="61" operator="containsText" text="Some">
      <formula>NOT(ISERROR(SEARCH("Some",R20)))</formula>
    </cfRule>
    <cfRule type="containsText" dxfId="25" priority="62" operator="containsText" text="Low">
      <formula>NOT(ISERROR(SEARCH("Low",R20)))</formula>
    </cfRule>
    <cfRule type="containsText" dxfId="24" priority="63" operator="containsText" text="High">
      <formula>NOT(ISERROR(SEARCH("High",R20)))</formula>
    </cfRule>
  </conditionalFormatting>
  <conditionalFormatting sqref="R27:R31">
    <cfRule type="containsText" dxfId="23" priority="24" operator="containsText" text="High">
      <formula>NOT(ISERROR(SEARCH("High",R27)))</formula>
    </cfRule>
    <cfRule type="containsText" dxfId="22" priority="23" operator="containsText" text="Low">
      <formula>NOT(ISERROR(SEARCH("Low",R27)))</formula>
    </cfRule>
    <cfRule type="containsText" dxfId="21" priority="22" operator="containsText" text="Some">
      <formula>NOT(ISERROR(SEARCH("Some",R27)))</formula>
    </cfRule>
    <cfRule type="containsText" dxfId="20" priority="21" operator="containsText" text="no data">
      <formula>NOT(ISERROR(SEARCH("no data",R27)))</formula>
    </cfRule>
    <cfRule type="containsText" dxfId="19" priority="20" operator="containsText" text="very likely">
      <formula>NOT(ISERROR(SEARCH("very likely",R27)))</formula>
    </cfRule>
    <cfRule type="containsText" dxfId="18" priority="19" operator="containsText" text="Not observed">
      <formula>NOT(ISERROR(SEARCH("Not observed",R27)))</formula>
    </cfRule>
  </conditionalFormatting>
  <conditionalFormatting sqref="R34:R38">
    <cfRule type="containsText" dxfId="17" priority="17" operator="containsText" text="Low">
      <formula>NOT(ISERROR(SEARCH("Low",R34)))</formula>
    </cfRule>
    <cfRule type="containsText" dxfId="16" priority="18" operator="containsText" text="High">
      <formula>NOT(ISERROR(SEARCH("High",R34)))</formula>
    </cfRule>
    <cfRule type="containsText" dxfId="15" priority="13" operator="containsText" text="Not observed">
      <formula>NOT(ISERROR(SEARCH("Not observed",R34)))</formula>
    </cfRule>
    <cfRule type="containsText" dxfId="14" priority="14" operator="containsText" text="very likely">
      <formula>NOT(ISERROR(SEARCH("very likely",R34)))</formula>
    </cfRule>
    <cfRule type="containsText" dxfId="13" priority="15" operator="containsText" text="no data">
      <formula>NOT(ISERROR(SEARCH("no data",R34)))</formula>
    </cfRule>
    <cfRule type="containsText" dxfId="12" priority="16" operator="containsText" text="Some">
      <formula>NOT(ISERROR(SEARCH("Some",R34)))</formula>
    </cfRule>
  </conditionalFormatting>
  <conditionalFormatting sqref="R41:R44">
    <cfRule type="containsText" dxfId="11" priority="8" operator="containsText" text="very likely">
      <formula>NOT(ISERROR(SEARCH("very likely",R41)))</formula>
    </cfRule>
    <cfRule type="containsText" dxfId="10" priority="7" operator="containsText" text="Not observed">
      <formula>NOT(ISERROR(SEARCH("Not observed",R41)))</formula>
    </cfRule>
    <cfRule type="containsText" dxfId="9" priority="12" operator="containsText" text="High">
      <formula>NOT(ISERROR(SEARCH("High",R41)))</formula>
    </cfRule>
    <cfRule type="containsText" dxfId="8" priority="11" operator="containsText" text="Low">
      <formula>NOT(ISERROR(SEARCH("Low",R41)))</formula>
    </cfRule>
    <cfRule type="containsText" dxfId="7" priority="10" operator="containsText" text="Some">
      <formula>NOT(ISERROR(SEARCH("Some",R41)))</formula>
    </cfRule>
    <cfRule type="containsText" dxfId="6" priority="9" operator="containsText" text="no data">
      <formula>NOT(ISERROR(SEARCH("no data",R41)))</formula>
    </cfRule>
  </conditionalFormatting>
  <conditionalFormatting sqref="R47:R48">
    <cfRule type="containsText" dxfId="5" priority="6" operator="containsText" text="High">
      <formula>NOT(ISERROR(SEARCH("High",R47)))</formula>
    </cfRule>
    <cfRule type="containsText" dxfId="4" priority="5" operator="containsText" text="Low">
      <formula>NOT(ISERROR(SEARCH("Low",R47)))</formula>
    </cfRule>
    <cfRule type="containsText" dxfId="3" priority="4" operator="containsText" text="Some">
      <formula>NOT(ISERROR(SEARCH("Some",R47)))</formula>
    </cfRule>
    <cfRule type="containsText" dxfId="2" priority="3" operator="containsText" text="no data">
      <formula>NOT(ISERROR(SEARCH("no data",R47)))</formula>
    </cfRule>
    <cfRule type="containsText" dxfId="1" priority="2" operator="containsText" text="very likely">
      <formula>NOT(ISERROR(SEARCH("very likely",R47)))</formula>
    </cfRule>
    <cfRule type="containsText" dxfId="0" priority="1" operator="containsText" text="Not observed">
      <formula>NOT(ISERROR(SEARCH("Not observed",R47)))</formula>
    </cfRule>
  </conditionalFormatting>
  <dataValidations count="3">
    <dataValidation type="whole" showInputMessage="1" showErrorMessage="1" errorTitle="Please enter a valid number" error="Please only enter numbers without any spaces, letters or decimal points. _x000a_" sqref="D39:G39 D25:G25" xr:uid="{A52DA60B-59D2-4DCF-9E8A-9668A2E002CB}">
      <formula1>0</formula1>
      <formula2>9.99999999999999E+23</formula2>
    </dataValidation>
    <dataValidation type="whole" allowBlank="1" showInputMessage="1" showErrorMessage="1" sqref="H39 H25" xr:uid="{DCEB00BA-7632-4FBA-BEF8-8246DFB2B898}">
      <formula1>0</formula1>
      <formula2>9.99999999999999E+23</formula2>
    </dataValidation>
    <dataValidation allowBlank="1" sqref="A21:A25 A28:A31 A35:A39 A4:A5 T48:XFD48 A41:A44 A48 K46:K47 T21:XFD25 T28:XFD31 K33:K44 T41:XFD44 I28:I31 J3:J12 I48:Q48 I3:I15 T35:XFD39 L20:Q25 K3:R3 S3:XFD15 J47 L41:Q44 L34:Q39 K19:K31 I35:I39 L27:Q31 J20 I21:J25 L47:Q47 J27:J31 J34:J39 I41:J44" xr:uid="{CA77322C-FFE4-4ECB-A0CD-BEF50033F497}"/>
  </dataValidations>
  <pageMargins left="0.25" right="0.25" top="0.75" bottom="0.75" header="0.3" footer="0.3"/>
  <pageSetup pageOrder="overThenDown" orientation="landscape" horizontalDpi="360" verticalDpi="360" r:id="rId1"/>
  <headerFooter>
    <oddHeader>&amp;L&amp;"Arial,Regular"&amp;8&amp;K05+000FeMa-Meter: Organization Diversity 2B (for regulators)&amp;R&amp;"Arial,Regular"&amp;8&amp;K05+000Output data sheet for regulators</oddHeader>
    <oddFooter>&amp;L&amp;"Arial,Regular"&amp;8&amp;K05+000Developed by: Access to Insurance Initiative&amp;C&amp;"Arial,Regular"&amp;8&amp;K05+000https://www.a2ii.org/en/home&amp;R&amp;"Arial,Regular"&amp;8&amp;K05+000&amp;P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4FCC-142E-497D-B25B-44B0BEBF767E}">
  <dimension ref="A1:AA39"/>
  <sheetViews>
    <sheetView showGridLines="0" zoomScaleNormal="100" workbookViewId="0">
      <selection activeCell="A18" sqref="A18"/>
    </sheetView>
  </sheetViews>
  <sheetFormatPr defaultColWidth="0" defaultRowHeight="12.5" zeroHeight="1" x14ac:dyDescent="0.25"/>
  <cols>
    <col min="1" max="27" width="9" style="59" customWidth="1"/>
    <col min="28" max="16384" width="9" style="59" hidden="1"/>
  </cols>
  <sheetData>
    <row r="1" spans="1:9"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Indicators'!J19</f>
        <v>1. Sex ratio at different levels</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124"/>
      <c r="B17" s="124"/>
      <c r="C17" s="124"/>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sheetData>
  <sheetProtection algorithmName="SHA-512" hashValue="ITLC3x5/dQRz01RyWEVkEOtqo4bhsUk58/Kq5DEGbRHqIrK6hVGyy4D3gTmuN6p4e4l10oydTcHTYHcX1O6Qaw==" saltValue="8H5Y/REKqA1myb396B2IfQ==" spinCount="100000" sheet="1" scenarios="1"/>
  <mergeCells count="1">
    <mergeCell ref="A12:C17"/>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Organizational diversity at key levels</oddHeader>
    <oddFooter>&amp;L&amp;"Arial,Regular"&amp;8&amp;K05+000Developed by: Access to Insurance Initiative&amp;C&amp;"Arial,Regular"&amp;8&amp;K05+000https://www.a2ii.org/en/home&amp;R&amp;"Arial,Regular"&amp;8&amp;K05+000&amp;P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5B2C-F3B5-4941-A475-6CC9B78BAC47}">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Indicators'!J26</f>
        <v>2. Sex ratio of new hires</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eV0r9OJqU9Eq/iY3H6XR/YUSVsyvD/XvtjSp04jFukWAJzPMjMlD2d+2vSZdhMeTZ+aaG1IBXvU1fAkehduWDQ==" saltValue="j6izBx6U3BstXi1QX5yEWA=="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Newly hired staff at key levels</oddHeader>
    <oddFooter>&amp;L&amp;"Arial,Regular"&amp;8&amp;K05+000Developed by: Access to Insurance Initiative&amp;C&amp;"Arial,Regular"&amp;8&amp;K05+000https://www.a2ii.org/en/home&amp;R&amp;"Arial,Regular"&amp;8&amp;K05+000&amp;P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55CB1-F5BA-437F-AC5A-553D1B1035E8}">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Indicators'!J33</f>
        <v>3. Sex ratio of staff turnover</v>
      </c>
      <c r="B12" s="124"/>
      <c r="C12" s="124"/>
      <c r="D12" s="71"/>
      <c r="E12" s="71"/>
      <c r="F12" s="71"/>
      <c r="G12" s="71"/>
    </row>
    <row r="13" spans="1:9" ht="12.75" customHeight="1" x14ac:dyDescent="0.25">
      <c r="A13" s="124"/>
      <c r="B13" s="124"/>
      <c r="C13" s="124"/>
      <c r="D13" s="71"/>
      <c r="E13" s="71"/>
      <c r="F13" s="71"/>
      <c r="G13" s="71"/>
    </row>
    <row r="14" spans="1:9" ht="12.75" customHeight="1" x14ac:dyDescent="0.25">
      <c r="A14" s="124"/>
      <c r="B14" s="124"/>
      <c r="C14" s="124"/>
      <c r="D14" s="71"/>
      <c r="E14" s="71"/>
      <c r="F14" s="71"/>
      <c r="G14" s="71"/>
    </row>
    <row r="15" spans="1:9" ht="12.75" customHeight="1" x14ac:dyDescent="0.25">
      <c r="A15" s="124"/>
      <c r="B15" s="124"/>
      <c r="C15" s="124"/>
      <c r="D15" s="71"/>
      <c r="E15" s="71"/>
      <c r="F15" s="71"/>
      <c r="G15" s="71"/>
    </row>
    <row r="16" spans="1:9" ht="12.75" customHeight="1" x14ac:dyDescent="0.25">
      <c r="A16" s="124"/>
      <c r="B16" s="124"/>
      <c r="C16" s="124"/>
      <c r="D16" s="71"/>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ulMypLgrLAxsPRjCOUIFO2nRdrMVDOgPnQYpa2AL82OCBVh6peWhTThjwBj7y9EeKbPbQ9E4dO5kny2tsLO6jA==" saltValue="uUjKO75cC2ybi1+namdIVg==" spinCount="100000" sheet="1" scenarios="1"/>
  <mergeCells count="1">
    <mergeCell ref="A12:C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Staff churn rate at key levels</oddHeader>
    <oddFooter>&amp;L&amp;"Arial,Regular"&amp;8&amp;K05+000Developed by: Access to Insurance Initiative&amp;C&amp;"Arial,Regular"&amp;8&amp;K05+000https://www.a2ii.org/en/home&amp;R&amp;"Arial,Regular"&amp;8&amp;K05+000&amp;P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2C4-525F-44E5-BFE8-87C1B4EC97A5}">
  <dimension ref="A1:AA39"/>
  <sheetViews>
    <sheetView showGridLines="0" zoomScaleNormal="100" workbookViewId="0">
      <selection activeCell="A17" sqref="A17"/>
    </sheetView>
  </sheetViews>
  <sheetFormatPr defaultColWidth="0" defaultRowHeight="12.75" customHeight="1" zeroHeight="1" x14ac:dyDescent="0.25"/>
  <cols>
    <col min="1" max="27" width="9" style="59" customWidth="1"/>
    <col min="28" max="16384" width="9" style="59" hidden="1"/>
  </cols>
  <sheetData>
    <row r="1" spans="1:9" ht="12.5" x14ac:dyDescent="0.25"/>
    <row r="2" spans="1:9" ht="19.5" customHeight="1" x14ac:dyDescent="0.25">
      <c r="B2" s="73"/>
      <c r="C2" s="73"/>
      <c r="D2" s="73"/>
      <c r="E2" s="73"/>
      <c r="F2" s="73"/>
      <c r="G2" s="73"/>
      <c r="H2" s="73"/>
      <c r="I2" s="73"/>
    </row>
    <row r="3" spans="1:9" ht="12.75" customHeight="1" x14ac:dyDescent="0.25">
      <c r="B3" s="72"/>
      <c r="C3" s="72"/>
      <c r="D3" s="72"/>
      <c r="E3" s="72"/>
    </row>
    <row r="4" spans="1:9" ht="12.75" customHeight="1" x14ac:dyDescent="0.25">
      <c r="A4" s="72"/>
      <c r="B4" s="72"/>
      <c r="C4" s="72"/>
      <c r="D4" s="72"/>
      <c r="E4" s="72"/>
    </row>
    <row r="5" spans="1:9" ht="12.75" customHeight="1" x14ac:dyDescent="0.25">
      <c r="A5" s="72"/>
      <c r="B5" s="72"/>
      <c r="C5" s="72"/>
      <c r="D5" s="72"/>
      <c r="E5" s="72"/>
    </row>
    <row r="6" spans="1:9" ht="12.75" customHeight="1" x14ac:dyDescent="0.25">
      <c r="A6" s="72"/>
      <c r="B6" s="72"/>
      <c r="C6" s="72"/>
      <c r="D6" s="72"/>
      <c r="E6" s="72"/>
    </row>
    <row r="7" spans="1:9" ht="12.75" customHeight="1" x14ac:dyDescent="0.25">
      <c r="A7" s="72"/>
      <c r="B7" s="72"/>
      <c r="C7" s="72"/>
      <c r="D7" s="72"/>
      <c r="E7" s="72"/>
    </row>
    <row r="8" spans="1:9" ht="12.75" customHeight="1" x14ac:dyDescent="0.25">
      <c r="C8" s="71"/>
      <c r="D8" s="71"/>
      <c r="E8" s="71"/>
      <c r="F8" s="71"/>
      <c r="G8" s="71"/>
    </row>
    <row r="9" spans="1:9" ht="12.75" customHeight="1" x14ac:dyDescent="0.25">
      <c r="B9" s="71"/>
      <c r="C9" s="71"/>
      <c r="D9" s="71"/>
      <c r="E9" s="71"/>
      <c r="F9" s="71"/>
      <c r="G9" s="71"/>
    </row>
    <row r="10" spans="1:9" ht="12.75" customHeight="1" x14ac:dyDescent="0.25">
      <c r="B10" s="71"/>
      <c r="C10" s="71"/>
      <c r="D10" s="71"/>
      <c r="E10" s="71"/>
      <c r="F10" s="71"/>
      <c r="G10" s="71"/>
    </row>
    <row r="11" spans="1:9" ht="12.75" customHeight="1" x14ac:dyDescent="0.25">
      <c r="B11" s="71"/>
      <c r="C11" s="71"/>
      <c r="D11" s="71"/>
      <c r="E11" s="71"/>
      <c r="F11" s="71"/>
      <c r="G11" s="71"/>
    </row>
    <row r="12" spans="1:9" ht="12.75" customHeight="1" x14ac:dyDescent="0.25">
      <c r="A12" s="124" t="str">
        <f>'Output - Key Indicators'!J40</f>
        <v>4. Sex ratio of staff promotion</v>
      </c>
      <c r="B12" s="124"/>
      <c r="C12" s="124"/>
      <c r="D12" s="124"/>
      <c r="E12" s="71"/>
      <c r="F12" s="71"/>
      <c r="G12" s="71"/>
    </row>
    <row r="13" spans="1:9" ht="12.75" customHeight="1" x14ac:dyDescent="0.25">
      <c r="A13" s="124"/>
      <c r="B13" s="124"/>
      <c r="C13" s="124"/>
      <c r="D13" s="124"/>
      <c r="E13" s="71"/>
      <c r="F13" s="71"/>
      <c r="G13" s="71"/>
    </row>
    <row r="14" spans="1:9" ht="12.75" customHeight="1" x14ac:dyDescent="0.25">
      <c r="A14" s="124"/>
      <c r="B14" s="124"/>
      <c r="C14" s="124"/>
      <c r="D14" s="124"/>
      <c r="E14" s="71"/>
      <c r="F14" s="71"/>
      <c r="G14" s="71"/>
    </row>
    <row r="15" spans="1:9" ht="12.75" customHeight="1" x14ac:dyDescent="0.25">
      <c r="A15" s="124"/>
      <c r="B15" s="124"/>
      <c r="C15" s="124"/>
      <c r="D15" s="124"/>
      <c r="E15" s="71"/>
      <c r="F15" s="71"/>
      <c r="G15" s="71"/>
    </row>
    <row r="16" spans="1:9" ht="12.75" customHeight="1" x14ac:dyDescent="0.25">
      <c r="A16" s="124"/>
      <c r="B16" s="124"/>
      <c r="C16" s="124"/>
      <c r="D16" s="124"/>
      <c r="E16" s="71"/>
      <c r="F16" s="71"/>
      <c r="G16" s="71"/>
    </row>
    <row r="17" spans="1:7" ht="12.75" customHeight="1" x14ac:dyDescent="0.25">
      <c r="A17" s="73"/>
      <c r="B17" s="73"/>
      <c r="C17" s="73"/>
      <c r="D17" s="71"/>
      <c r="E17" s="71"/>
      <c r="F17" s="71"/>
      <c r="G17" s="71"/>
    </row>
    <row r="18" spans="1:7" ht="12.75" customHeight="1" x14ac:dyDescent="0.25">
      <c r="A18" s="73"/>
      <c r="B18" s="73"/>
      <c r="C18" s="73"/>
      <c r="D18" s="71"/>
      <c r="E18" s="71"/>
      <c r="F18" s="71"/>
      <c r="G18" s="71"/>
    </row>
    <row r="19" spans="1:7" ht="12.75" customHeight="1" x14ac:dyDescent="0.25">
      <c r="A19" s="73"/>
      <c r="B19" s="73"/>
      <c r="C19" s="73"/>
      <c r="D19" s="71"/>
      <c r="E19" s="71"/>
      <c r="F19" s="71"/>
      <c r="G19" s="71"/>
    </row>
    <row r="20" spans="1:7" ht="12.75" customHeight="1" x14ac:dyDescent="0.25">
      <c r="A20" s="73"/>
      <c r="B20" s="73"/>
      <c r="C20" s="73"/>
      <c r="D20" s="71"/>
      <c r="E20" s="71"/>
      <c r="F20" s="71"/>
      <c r="G20" s="71"/>
    </row>
    <row r="21" spans="1:7" ht="12.75" customHeight="1" x14ac:dyDescent="0.25">
      <c r="A21" s="73"/>
      <c r="B21" s="73"/>
      <c r="C21" s="73"/>
    </row>
    <row r="22" spans="1:7" ht="12.75" customHeight="1" x14ac:dyDescent="0.25">
      <c r="A22" s="73"/>
      <c r="B22" s="73"/>
      <c r="C22" s="73"/>
    </row>
    <row r="23" spans="1:7" ht="12.75" customHeight="1" x14ac:dyDescent="0.25">
      <c r="A23" s="73"/>
      <c r="B23" s="73"/>
      <c r="C23" s="73"/>
    </row>
    <row r="24" spans="1:7" ht="12.75" customHeight="1" x14ac:dyDescent="0.25">
      <c r="A24" s="73"/>
      <c r="B24" s="73"/>
      <c r="C24" s="73"/>
    </row>
    <row r="25" spans="1:7" ht="12.5" x14ac:dyDescent="0.25"/>
    <row r="26" spans="1:7" ht="12.5" x14ac:dyDescent="0.25"/>
    <row r="27" spans="1:7" ht="12.5" x14ac:dyDescent="0.25"/>
    <row r="28" spans="1:7" ht="12.5" x14ac:dyDescent="0.25"/>
    <row r="29" spans="1:7" ht="12.5" x14ac:dyDescent="0.25"/>
    <row r="30" spans="1:7" ht="12.5" x14ac:dyDescent="0.25"/>
    <row r="31" spans="1:7" ht="12.5" x14ac:dyDescent="0.25"/>
    <row r="32" spans="1:7" ht="12.5" x14ac:dyDescent="0.25"/>
    <row r="33" ht="12.5" x14ac:dyDescent="0.25"/>
    <row r="34" ht="12.5" x14ac:dyDescent="0.25"/>
    <row r="35" ht="12.5" x14ac:dyDescent="0.25"/>
    <row r="36" ht="12.5" x14ac:dyDescent="0.25"/>
    <row r="37" ht="12.5" x14ac:dyDescent="0.25"/>
    <row r="38" ht="12.5" x14ac:dyDescent="0.25"/>
    <row r="39" ht="12.5" x14ac:dyDescent="0.25"/>
  </sheetData>
  <sheetProtection algorithmName="SHA-512" hashValue="ceXV/8jT6i9g7yPx9CHQNK8kvIJEG92Hpovez0n0fE6T5eYflJSq9cX7n2TDRl3SEfU11K9LBXhrz6wuVyQU5g==" saltValue="DJV2o1tw0TBLJvVMbQUy4w==" spinCount="100000" sheet="1" scenarios="1"/>
  <mergeCells count="1">
    <mergeCell ref="A12:D16"/>
  </mergeCells>
  <pageMargins left="0.7" right="0.7" top="0.75" bottom="0.75" header="0.3" footer="0.3"/>
  <pageSetup orientation="landscape" horizontalDpi="360" verticalDpi="360" r:id="rId1"/>
  <headerFooter>
    <oddHeader>&amp;L&amp;"Arial,Regular"&amp;8&amp;K05+000FeMa-Meter: Organization Diversity 2B (for regulators)&amp;R&amp;"Arial,Regular"&amp;8&amp;K05+000Graphs: Promotion at key levels</oddHeader>
    <oddFooter>&amp;L&amp;"Arial,Regular"&amp;8&amp;K05+000Developed by: Access to Insurance Initiative&amp;C
&amp;"Arial,Regular"&amp;8&amp;K05+000https://www.a2ii.org/en/home&amp;R&amp;"Arial,Regular"&amp;8&amp;K05+000&amp;P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266DA9A2F1ABC4BBBF3E8785D181140" ma:contentTypeVersion="13" ma:contentTypeDescription="Ein neues Dokument erstellen." ma:contentTypeScope="" ma:versionID="646c88a83448484ff32418f8e93d62c3">
  <xsd:schema xmlns:xsd="http://www.w3.org/2001/XMLSchema" xmlns:xs="http://www.w3.org/2001/XMLSchema" xmlns:p="http://schemas.microsoft.com/office/2006/metadata/properties" xmlns:ns2="eef16fe3-7a92-428f-ad3f-e1b66351af8e" xmlns:ns3="2cf64519-2d61-4cc1-88c7-80352ecf6c0e" targetNamespace="http://schemas.microsoft.com/office/2006/metadata/properties" ma:root="true" ma:fieldsID="36809786bbab7592bf7722dbbbc0c4e8" ns2:_="" ns3:_="">
    <xsd:import namespace="eef16fe3-7a92-428f-ad3f-e1b66351af8e"/>
    <xsd:import namespace="2cf64519-2d61-4cc1-88c7-80352ecf6c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16fe3-7a92-428f-ad3f-e1b66351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64519-2d61-4cc1-88c7-80352ecf6c0e"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8ac028b7-e2c6-4e7c-a96f-6011c7c435a7}" ma:internalName="TaxCatchAll" ma:showField="CatchAllData" ma:web="2cf64519-2d61-4cc1-88c7-80352ecf6c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f16fe3-7a92-428f-ad3f-e1b66351af8e">
      <Terms xmlns="http://schemas.microsoft.com/office/infopath/2007/PartnerControls"/>
    </lcf76f155ced4ddcb4097134ff3c332f>
    <TaxCatchAll xmlns="2cf64519-2d61-4cc1-88c7-80352ecf6c0e" xsi:nil="true"/>
  </documentManagement>
</p:properties>
</file>

<file path=customXml/itemProps1.xml><?xml version="1.0" encoding="utf-8"?>
<ds:datastoreItem xmlns:ds="http://schemas.openxmlformats.org/officeDocument/2006/customXml" ds:itemID="{3BECA9C4-063F-49AF-A4D0-FB7B7F636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16fe3-7a92-428f-ad3f-e1b66351af8e"/>
    <ds:schemaRef ds:uri="2cf64519-2d61-4cc1-88c7-80352ecf6c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79FF13-8DD8-4B6B-ADDC-052E896454DB}">
  <ds:schemaRefs>
    <ds:schemaRef ds:uri="http://schemas.microsoft.com/sharepoint/v3/contenttype/forms"/>
  </ds:schemaRefs>
</ds:datastoreItem>
</file>

<file path=customXml/itemProps3.xml><?xml version="1.0" encoding="utf-8"?>
<ds:datastoreItem xmlns:ds="http://schemas.openxmlformats.org/officeDocument/2006/customXml" ds:itemID="{57C70005-7AA9-4BCD-8B59-7F0FDD48B7E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2cf64519-2d61-4cc1-88c7-80352ecf6c0e"/>
    <ds:schemaRef ds:uri="http://schemas.microsoft.com/office/infopath/2007/PartnerControls"/>
    <ds:schemaRef ds:uri="eef16fe3-7a92-428f-ad3f-e1b66351af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Input (Regulators)</vt:lpstr>
      <vt:lpstr>Insurers Profile</vt:lpstr>
      <vt:lpstr>Insurers Org DEI Profile</vt:lpstr>
      <vt:lpstr>Gender Pay Gap</vt:lpstr>
      <vt:lpstr>Output - Key Indicators</vt:lpstr>
      <vt:lpstr>Graphs - Gender diversity</vt:lpstr>
      <vt:lpstr>Graphs - Newly hired</vt:lpstr>
      <vt:lpstr>Graphs - Staff Churn</vt:lpstr>
      <vt:lpstr>Graphs - Promotion</vt:lpstr>
      <vt:lpstr>Graphs - Training</vt:lpstr>
      <vt:lpstr>Backend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Shilpi Shastri</dc:creator>
  <cp:lastModifiedBy>Sisnowski, Joscha GIZ</cp:lastModifiedBy>
  <dcterms:created xsi:type="dcterms:W3CDTF">2023-12-07T02:41:06Z</dcterms:created>
  <dcterms:modified xsi:type="dcterms:W3CDTF">2024-11-27T15:37:40Z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0x010100D266DA9A2F1ABC4BBBF3E8785D181140</vt:lpwstr>
  </property>
  <property fmtid="{D5CDD505-2E9C-101B-9397-08002B2CF9AE}" pid="3" name="MediaServiceImageTags">
    <vt:lpwstr/>
  </property>
  <property fmtid="{D5CDD505-2E9C-101B-9397-08002B2CF9AE}" pid="4" name="Order">
    <vt:r8>4500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