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6.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9.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10.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gizonline-my.sharepoint.com/personal/joscha_sisnowski_giz_de/Documents/Desktop/FeMa-Meter Spanish FINAL/Tool/"/>
    </mc:Choice>
  </mc:AlternateContent>
  <xr:revisionPtr revIDLastSave="186" documentId="8_{1FF2D470-454E-4F2F-8E0D-45627131B443}" xr6:coauthVersionLast="47" xr6:coauthVersionMax="47" xr10:uidLastSave="{913BCFAB-2DA0-4878-A9CC-17A43C98828B}"/>
  <bookViews>
    <workbookView xWindow="-110" yWindow="-110" windowWidth="19420" windowHeight="10300" tabRatio="888" xr2:uid="{ECA7A0FA-5A4A-49AA-88B6-76E9CA31F4E4}"/>
  </bookViews>
  <sheets>
    <sheet name="Input (reguladores)" sheetId="4" r:id="rId1"/>
    <sheet name="Perfil de las aseguradoras" sheetId="10" r:id="rId2"/>
    <sheet name="Aseguradoras Org DEI Perfil" sheetId="12" r:id="rId3"/>
    <sheet name="Brecha salarial" sheetId="13" r:id="rId4"/>
    <sheet name="Resultados - Indicadores clave" sheetId="2" r:id="rId5"/>
    <sheet name="Gráficos - Diversidad de género" sheetId="5" r:id="rId6"/>
    <sheet name="Gráficos - Recién contratados" sheetId="6" r:id="rId7"/>
    <sheet name="Gráficos - Rotación de personal" sheetId="7" r:id="rId8"/>
    <sheet name="Gráficos - Promoción" sheetId="8" r:id="rId9"/>
    <sheet name="Gráficos - Formación" sheetId="9" r:id="rId10"/>
    <sheet name="Backend" sheetId="3" state="hidden" r:id="rId11"/>
  </sheets>
  <externalReferences>
    <externalReference r:id="rId1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O2" i="4" l="1"/>
  <c r="DJ2" i="4"/>
  <c r="DE2" i="4"/>
  <c r="AH2" i="4"/>
  <c r="BG2" i="4" s="1"/>
  <c r="CF2" i="4" s="1"/>
  <c r="CZ2" i="4" s="1"/>
  <c r="AC2" i="4"/>
  <c r="BB2" i="4" s="1"/>
  <c r="CA2" i="4" s="1"/>
  <c r="CU2" i="4" s="1"/>
  <c r="X2" i="4"/>
  <c r="AW2" i="4" s="1"/>
  <c r="BV2" i="4" s="1"/>
  <c r="CP2" i="4" s="1"/>
  <c r="S2" i="4"/>
  <c r="AR2" i="4" s="1"/>
  <c r="BQ2" i="4" s="1"/>
  <c r="CK2" i="4" s="1"/>
  <c r="N2" i="4"/>
  <c r="AM2" i="4" s="1"/>
  <c r="BL2" i="4" s="1"/>
  <c r="DO1" i="4"/>
  <c r="DE1" i="4"/>
  <c r="DJ1" i="4" s="1"/>
  <c r="CK1" i="4"/>
  <c r="CP1" i="4" s="1"/>
  <c r="CU1" i="4" s="1"/>
  <c r="CZ1" i="4" s="1"/>
  <c r="BL1" i="4"/>
  <c r="BQ1" i="4" s="1"/>
  <c r="BV1" i="4" s="1"/>
  <c r="CA1" i="4" s="1"/>
  <c r="CF1" i="4" s="1"/>
  <c r="AM1" i="4"/>
  <c r="AR1" i="4" s="1"/>
  <c r="AW1" i="4" s="1"/>
  <c r="BB1" i="4" s="1"/>
  <c r="BG1" i="4" s="1"/>
  <c r="A2" i="9"/>
  <c r="A12" i="8"/>
  <c r="A12" i="7"/>
  <c r="A12" i="6"/>
  <c r="A12" i="5"/>
  <c r="DN4" i="4"/>
  <c r="H48" i="2" s="1"/>
  <c r="DM4" i="4"/>
  <c r="DL4" i="4"/>
  <c r="F48" i="2" s="1"/>
  <c r="DK4" i="4"/>
  <c r="E48" i="2" s="1"/>
  <c r="DJ4" i="4"/>
  <c r="D48" i="2" s="1"/>
  <c r="DI4" i="4"/>
  <c r="H47" i="2" s="1"/>
  <c r="DH4" i="4"/>
  <c r="G47" i="2" s="1"/>
  <c r="DG4" i="4"/>
  <c r="F47" i="2" s="1"/>
  <c r="DF4" i="4"/>
  <c r="E47" i="2" s="1"/>
  <c r="DE4" i="4"/>
  <c r="D47" i="2" s="1"/>
  <c r="DD4" i="4"/>
  <c r="H44" i="2" s="1"/>
  <c r="DC4" i="4"/>
  <c r="G44" i="2" s="1"/>
  <c r="DB4" i="4"/>
  <c r="DA4" i="4"/>
  <c r="E44" i="2" s="1"/>
  <c r="CZ4" i="4"/>
  <c r="D44" i="2" s="1"/>
  <c r="CY4" i="4"/>
  <c r="CX4" i="4"/>
  <c r="G43" i="2" s="1"/>
  <c r="CW4" i="4"/>
  <c r="F43" i="2" s="1"/>
  <c r="CV4" i="4"/>
  <c r="E43" i="2" s="1"/>
  <c r="CU4" i="4"/>
  <c r="D43" i="2" s="1"/>
  <c r="CT4" i="4"/>
  <c r="CS4" i="4"/>
  <c r="G42" i="2" s="1"/>
  <c r="CR4" i="4"/>
  <c r="F42" i="2" s="1"/>
  <c r="CQ4" i="4"/>
  <c r="E42" i="2" s="1"/>
  <c r="CP4" i="4"/>
  <c r="D42" i="2" s="1"/>
  <c r="CO4" i="4"/>
  <c r="H41" i="2" s="1"/>
  <c r="CN4" i="4"/>
  <c r="G41" i="2" s="1"/>
  <c r="CM4" i="4"/>
  <c r="F41" i="2" s="1"/>
  <c r="CL4" i="4"/>
  <c r="E41" i="2" s="1"/>
  <c r="CK4" i="4"/>
  <c r="D41" i="2" s="1"/>
  <c r="CJ4" i="4"/>
  <c r="H38" i="2" s="1"/>
  <c r="CI4" i="4"/>
  <c r="G38" i="2" s="1"/>
  <c r="CH4" i="4"/>
  <c r="F38" i="2" s="1"/>
  <c r="CG4" i="4"/>
  <c r="CF4" i="4"/>
  <c r="D38" i="2" s="1"/>
  <c r="CE4" i="4"/>
  <c r="CD4" i="4"/>
  <c r="CC4" i="4"/>
  <c r="F37" i="2" s="1"/>
  <c r="CB4" i="4"/>
  <c r="E37" i="2" s="1"/>
  <c r="CA4" i="4"/>
  <c r="D37" i="2" s="1"/>
  <c r="BZ4" i="4"/>
  <c r="H36" i="2" s="1"/>
  <c r="BY4" i="4"/>
  <c r="BX4" i="4"/>
  <c r="F36" i="2" s="1"/>
  <c r="BW4" i="4"/>
  <c r="E36" i="2" s="1"/>
  <c r="BV4" i="4"/>
  <c r="D36" i="2" s="1"/>
  <c r="BU4" i="4"/>
  <c r="H35" i="2" s="1"/>
  <c r="BT4" i="4"/>
  <c r="G35" i="2" s="1"/>
  <c r="BS4" i="4"/>
  <c r="F35" i="2" s="1"/>
  <c r="BR4" i="4"/>
  <c r="E35" i="2" s="1"/>
  <c r="BQ4" i="4"/>
  <c r="D35" i="2" s="1"/>
  <c r="BP4" i="4"/>
  <c r="H34" i="2" s="1"/>
  <c r="BO4" i="4"/>
  <c r="G34" i="2" s="1"/>
  <c r="BN4" i="4"/>
  <c r="BM4" i="4"/>
  <c r="E34" i="2" s="1"/>
  <c r="BL4" i="4"/>
  <c r="D34" i="2" s="1"/>
  <c r="BK4" i="4"/>
  <c r="H31" i="2" s="1"/>
  <c r="BJ4" i="4"/>
  <c r="G31" i="2" s="1"/>
  <c r="BI4" i="4"/>
  <c r="BH4" i="4"/>
  <c r="E31" i="2" s="1"/>
  <c r="BG4" i="4"/>
  <c r="D31" i="2" s="1"/>
  <c r="BF4" i="4"/>
  <c r="H30" i="2" s="1"/>
  <c r="BE4" i="4"/>
  <c r="G30" i="2" s="1"/>
  <c r="BD4" i="4"/>
  <c r="BC4" i="4"/>
  <c r="E30" i="2" s="1"/>
  <c r="BB4" i="4"/>
  <c r="D30" i="2" s="1"/>
  <c r="BA4" i="4"/>
  <c r="H29" i="2" s="1"/>
  <c r="AZ4" i="4"/>
  <c r="G29" i="2" s="1"/>
  <c r="AY4" i="4"/>
  <c r="F29" i="2" s="1"/>
  <c r="AX4" i="4"/>
  <c r="E29" i="2" s="1"/>
  <c r="AW4" i="4"/>
  <c r="D29" i="2" s="1"/>
  <c r="AV4" i="4"/>
  <c r="H28" i="2" s="1"/>
  <c r="AU4" i="4"/>
  <c r="G28" i="2" s="1"/>
  <c r="AT4" i="4"/>
  <c r="F28" i="2" s="1"/>
  <c r="AS4" i="4"/>
  <c r="AR4" i="4"/>
  <c r="D28" i="2" s="1"/>
  <c r="AQ4" i="4"/>
  <c r="H27" i="2" s="1"/>
  <c r="AP4" i="4"/>
  <c r="G27" i="2" s="1"/>
  <c r="AO4" i="4"/>
  <c r="F27" i="2" s="1"/>
  <c r="AN4" i="4"/>
  <c r="E27" i="2" s="1"/>
  <c r="AM4" i="4"/>
  <c r="D27" i="2" s="1"/>
  <c r="AL4" i="4"/>
  <c r="H24" i="2" s="1"/>
  <c r="AK4" i="4"/>
  <c r="G24" i="2" s="1"/>
  <c r="AJ4" i="4"/>
  <c r="F24" i="2" s="1"/>
  <c r="AI4" i="4"/>
  <c r="E24" i="2" s="1"/>
  <c r="AH4" i="4"/>
  <c r="D24" i="2" s="1"/>
  <c r="AG4" i="4"/>
  <c r="H23" i="2" s="1"/>
  <c r="AF4" i="4"/>
  <c r="G23" i="2" s="1"/>
  <c r="AE4" i="4"/>
  <c r="F23" i="2" s="1"/>
  <c r="AD4" i="4"/>
  <c r="E23" i="2" s="1"/>
  <c r="AC4" i="4"/>
  <c r="D23" i="2" s="1"/>
  <c r="AB4" i="4"/>
  <c r="H22" i="2" s="1"/>
  <c r="AA4" i="4"/>
  <c r="G22" i="2" s="1"/>
  <c r="Z4" i="4"/>
  <c r="Y4" i="4"/>
  <c r="E22" i="2" s="1"/>
  <c r="X4" i="4"/>
  <c r="D22" i="2" s="1"/>
  <c r="W4" i="4"/>
  <c r="H21" i="2" s="1"/>
  <c r="V4" i="4"/>
  <c r="G21" i="2" s="1"/>
  <c r="U4" i="4"/>
  <c r="T4" i="4"/>
  <c r="E21" i="2" s="1"/>
  <c r="S4" i="4"/>
  <c r="D21" i="2" s="1"/>
  <c r="R4" i="4"/>
  <c r="Q4" i="4"/>
  <c r="G20" i="2" s="1"/>
  <c r="P4" i="4"/>
  <c r="F20" i="2" s="1"/>
  <c r="O4" i="4"/>
  <c r="E20" i="2" s="1"/>
  <c r="N4" i="4"/>
  <c r="D20" i="2" s="1"/>
  <c r="A4" i="4"/>
  <c r="B8" i="13" s="1"/>
  <c r="G48" i="2"/>
  <c r="F44" i="2"/>
  <c r="H43" i="2"/>
  <c r="H42" i="2"/>
  <c r="E38" i="2"/>
  <c r="G37" i="2"/>
  <c r="H37" i="2"/>
  <c r="G36" i="2"/>
  <c r="F34" i="2"/>
  <c r="F31" i="2"/>
  <c r="F30" i="2"/>
  <c r="E28" i="2"/>
  <c r="F22" i="2"/>
  <c r="F21" i="2"/>
  <c r="H20" i="2"/>
  <c r="B26" i="13"/>
  <c r="B27" i="13"/>
  <c r="B25" i="13"/>
  <c r="B12" i="13"/>
  <c r="B13" i="13"/>
  <c r="B14" i="13"/>
  <c r="B11" i="13"/>
  <c r="B60" i="12"/>
  <c r="B61" i="12"/>
  <c r="B62" i="12"/>
  <c r="B59" i="12"/>
  <c r="B49" i="12"/>
  <c r="B50" i="12"/>
  <c r="B51" i="12"/>
  <c r="B52" i="12"/>
  <c r="B38" i="12"/>
  <c r="B39" i="12"/>
  <c r="B40" i="12"/>
  <c r="B37" i="12"/>
  <c r="B26" i="12"/>
  <c r="B27" i="12"/>
  <c r="B28" i="12"/>
  <c r="B25" i="12"/>
  <c r="B25" i="10"/>
  <c r="B12" i="12"/>
  <c r="B13" i="12"/>
  <c r="B14" i="12"/>
  <c r="B11" i="12"/>
  <c r="B38" i="10"/>
  <c r="B39" i="10"/>
  <c r="B40" i="10"/>
  <c r="B37" i="10"/>
  <c r="B26" i="10"/>
  <c r="B27" i="10"/>
  <c r="B12" i="10"/>
  <c r="B13" i="10"/>
  <c r="B14" i="10"/>
  <c r="B15" i="10"/>
  <c r="B16" i="10"/>
  <c r="B17" i="10"/>
  <c r="B11" i="10"/>
  <c r="B8" i="10" l="1"/>
  <c r="B8" i="12"/>
  <c r="J48" i="2" l="1"/>
  <c r="J47" i="2"/>
  <c r="J42" i="2"/>
  <c r="J43" i="2"/>
  <c r="J44" i="2"/>
  <c r="J41" i="2"/>
  <c r="J35" i="2"/>
  <c r="J36" i="2"/>
  <c r="J37" i="2"/>
  <c r="J38" i="2"/>
  <c r="J34" i="2"/>
  <c r="J28" i="2"/>
  <c r="J29" i="2"/>
  <c r="J30" i="2"/>
  <c r="J31" i="2"/>
  <c r="J27" i="2"/>
  <c r="J21" i="2"/>
  <c r="J22" i="2"/>
  <c r="J23" i="2"/>
  <c r="J24" i="2"/>
  <c r="J20" i="2"/>
  <c r="K44" i="2"/>
  <c r="L44" i="2" s="1"/>
  <c r="K27" i="2"/>
  <c r="L27" i="2" s="1"/>
  <c r="K48" i="2" l="1"/>
  <c r="L48" i="2" s="1"/>
  <c r="P48" i="2" s="1"/>
  <c r="K34" i="2"/>
  <c r="L34" i="2" s="1"/>
  <c r="Q34" i="2" s="1"/>
  <c r="K36" i="2"/>
  <c r="L36" i="2" s="1"/>
  <c r="K30" i="2"/>
  <c r="L30" i="2" s="1"/>
  <c r="P30" i="2" s="1"/>
  <c r="K22" i="2"/>
  <c r="L22" i="2" s="1"/>
  <c r="M22" i="2" s="1"/>
  <c r="K38" i="2"/>
  <c r="L38" i="2" s="1"/>
  <c r="O38" i="2" s="1"/>
  <c r="K20" i="2"/>
  <c r="L20" i="2" s="1"/>
  <c r="P20" i="2" s="1"/>
  <c r="K24" i="2"/>
  <c r="L24" i="2" s="1"/>
  <c r="P24" i="2" s="1"/>
  <c r="K35" i="2"/>
  <c r="L35" i="2" s="1"/>
  <c r="M35" i="2" s="1"/>
  <c r="K41" i="2"/>
  <c r="L41" i="2" s="1"/>
  <c r="P41" i="2" s="1"/>
  <c r="K23" i="2"/>
  <c r="L23" i="2" s="1"/>
  <c r="N23" i="2" s="1"/>
  <c r="K43" i="2"/>
  <c r="L43" i="2" s="1"/>
  <c r="Q43" i="2" s="1"/>
  <c r="K28" i="2"/>
  <c r="L28" i="2" s="1"/>
  <c r="M28" i="2" s="1"/>
  <c r="K31" i="2"/>
  <c r="L31" i="2" s="1"/>
  <c r="O31" i="2" s="1"/>
  <c r="K21" i="2"/>
  <c r="L21" i="2" s="1"/>
  <c r="M21" i="2" s="1"/>
  <c r="K42" i="2"/>
  <c r="L42" i="2" s="1"/>
  <c r="M27" i="2"/>
  <c r="N27" i="2"/>
  <c r="P27" i="2"/>
  <c r="O27" i="2"/>
  <c r="Q44" i="2"/>
  <c r="O44" i="2"/>
  <c r="P44" i="2"/>
  <c r="N44" i="2"/>
  <c r="M44" i="2"/>
  <c r="S44" i="2" s="1"/>
  <c r="R44" i="2" s="1"/>
  <c r="K37" i="2"/>
  <c r="L37" i="2" s="1"/>
  <c r="K47" i="2"/>
  <c r="L47" i="2" s="1"/>
  <c r="K29" i="2"/>
  <c r="L29" i="2" s="1"/>
  <c r="Q36" i="2" l="1"/>
  <c r="Q42" i="2"/>
  <c r="M48" i="2"/>
  <c r="Q48" i="2"/>
  <c r="O48" i="2"/>
  <c r="N48" i="2"/>
  <c r="P34" i="2"/>
  <c r="M34" i="2"/>
  <c r="O34" i="2"/>
  <c r="N34" i="2"/>
  <c r="N36" i="2"/>
  <c r="M36" i="2"/>
  <c r="P36" i="2"/>
  <c r="O36" i="2"/>
  <c r="M20" i="2"/>
  <c r="O20" i="2"/>
  <c r="N22" i="2"/>
  <c r="S22" i="2" s="1"/>
  <c r="R22" i="2" s="1"/>
  <c r="P22" i="2"/>
  <c r="P23" i="2"/>
  <c r="O22" i="2"/>
  <c r="O35" i="2"/>
  <c r="N35" i="2"/>
  <c r="S35" i="2" s="1"/>
  <c r="R35" i="2" s="1"/>
  <c r="P35" i="2"/>
  <c r="Q38" i="2"/>
  <c r="N38" i="2"/>
  <c r="M38" i="2"/>
  <c r="P38" i="2"/>
  <c r="S27" i="2"/>
  <c r="R27" i="2" s="1"/>
  <c r="Q35" i="2"/>
  <c r="N41" i="2"/>
  <c r="O23" i="2"/>
  <c r="N24" i="2"/>
  <c r="M24" i="2"/>
  <c r="P28" i="2"/>
  <c r="O24" i="2"/>
  <c r="Q41" i="2"/>
  <c r="M23" i="2"/>
  <c r="S23" i="2" s="1"/>
  <c r="R23" i="2" s="1"/>
  <c r="O41" i="2"/>
  <c r="N21" i="2"/>
  <c r="S21" i="2" s="1"/>
  <c r="R21" i="2" s="1"/>
  <c r="N20" i="2"/>
  <c r="M41" i="2"/>
  <c r="P31" i="2"/>
  <c r="M30" i="2"/>
  <c r="M43" i="2"/>
  <c r="O30" i="2"/>
  <c r="O43" i="2"/>
  <c r="N28" i="2"/>
  <c r="S28" i="2" s="1"/>
  <c r="R28" i="2" s="1"/>
  <c r="P43" i="2"/>
  <c r="N30" i="2"/>
  <c r="N43" i="2"/>
  <c r="O28" i="2"/>
  <c r="O42" i="2"/>
  <c r="O21" i="2"/>
  <c r="P21" i="2"/>
  <c r="N42" i="2"/>
  <c r="P42" i="2"/>
  <c r="N31" i="2"/>
  <c r="M31" i="2"/>
  <c r="M42" i="2"/>
  <c r="O37" i="2"/>
  <c r="N37" i="2"/>
  <c r="Q37" i="2"/>
  <c r="P37" i="2"/>
  <c r="M37" i="2"/>
  <c r="Q27" i="2"/>
  <c r="M29" i="2"/>
  <c r="P29" i="2"/>
  <c r="O29" i="2"/>
  <c r="N29" i="2"/>
  <c r="N47" i="2"/>
  <c r="M47" i="2"/>
  <c r="P47" i="2"/>
  <c r="Q47" i="2"/>
  <c r="O47" i="2"/>
  <c r="S24" i="2" l="1"/>
  <c r="R24" i="2" s="1"/>
  <c r="S47" i="2"/>
  <c r="R47" i="2" s="1"/>
  <c r="S41" i="2"/>
  <c r="R41" i="2" s="1"/>
  <c r="S34" i="2"/>
  <c r="R34" i="2" s="1"/>
  <c r="S20" i="2"/>
  <c r="R20" i="2" s="1"/>
  <c r="Q22" i="2"/>
  <c r="S48" i="2"/>
  <c r="R48" i="2" s="1"/>
  <c r="S38" i="2"/>
  <c r="R38" i="2" s="1"/>
  <c r="S36" i="2"/>
  <c r="R36" i="2" s="1"/>
  <c r="S31" i="2"/>
  <c r="R31" i="2" s="1"/>
  <c r="Q31" i="2"/>
  <c r="Q30" i="2"/>
  <c r="S42" i="2"/>
  <c r="R42" i="2" s="1"/>
  <c r="Q24" i="2"/>
  <c r="Q21" i="2"/>
  <c r="Q23" i="2"/>
  <c r="Q20" i="2"/>
  <c r="Q28" i="2"/>
  <c r="S37" i="2"/>
  <c r="R37" i="2" s="1"/>
  <c r="S43" i="2"/>
  <c r="R43" i="2" s="1"/>
  <c r="S30" i="2"/>
  <c r="R30" i="2" s="1"/>
  <c r="S29" i="2"/>
  <c r="R29" i="2" s="1"/>
  <c r="Q29" i="2"/>
</calcChain>
</file>

<file path=xl/sharedStrings.xml><?xml version="1.0" encoding="utf-8"?>
<sst xmlns="http://schemas.openxmlformats.org/spreadsheetml/2006/main" count="328" uniqueCount="98">
  <si>
    <t>Total</t>
  </si>
  <si>
    <t>Total number of full time employees</t>
  </si>
  <si>
    <t>Sex data availability</t>
  </si>
  <si>
    <t>Possible gender imbalance (if total =100%)</t>
  </si>
  <si>
    <t>Possible gender imbalance (compared to average)</t>
  </si>
  <si>
    <t>Gender pay gap</t>
  </si>
  <si>
    <t>Drop down</t>
  </si>
  <si>
    <t>No</t>
  </si>
  <si>
    <t>Type of insurance license</t>
  </si>
  <si>
    <t>Geographic presence</t>
  </si>
  <si>
    <t>101-500</t>
  </si>
  <si>
    <t>501-1000</t>
  </si>
  <si>
    <t>Seguros de vida</t>
  </si>
  <si>
    <t>Sí</t>
  </si>
  <si>
    <t>Seguros no vida</t>
  </si>
  <si>
    <t>Seguros mixtos (vida y no vida)</t>
  </si>
  <si>
    <t>Seguros de salud</t>
  </si>
  <si>
    <t>A veces</t>
  </si>
  <si>
    <t>Microseguros</t>
  </si>
  <si>
    <t>Seguros especializados</t>
  </si>
  <si>
    <t>Otros</t>
  </si>
  <si>
    <t>Datos no disponibles o fiables</t>
  </si>
  <si>
    <t>Sólo dentro del país (local)</t>
  </si>
  <si>
    <t>Limitado</t>
  </si>
  <si>
    <t>En varios países del mismo continente (regional)</t>
  </si>
  <si>
    <t xml:space="preserve">Buena </t>
  </si>
  <si>
    <t>En distintos continentes (global)</t>
  </si>
  <si>
    <t>Exhaustivo</t>
  </si>
  <si>
    <t>Inferior o igual a 100</t>
  </si>
  <si>
    <t>No se observa</t>
  </si>
  <si>
    <t>Algo probable</t>
  </si>
  <si>
    <t>Más de 1000</t>
  </si>
  <si>
    <t>Muy probable</t>
  </si>
  <si>
    <t>Bajo o nulo</t>
  </si>
  <si>
    <t>Media</t>
  </si>
  <si>
    <t>Alta</t>
  </si>
  <si>
    <t>Conteo</t>
  </si>
  <si>
    <t>País</t>
  </si>
  <si>
    <t>Nombre de la aseguradora</t>
  </si>
  <si>
    <t>Tipo de licencia</t>
  </si>
  <si>
    <t>Presencia geográfica</t>
  </si>
  <si>
    <t>Número total de empleados</t>
  </si>
  <si>
    <t>Datos a fecha</t>
  </si>
  <si>
    <t xml:space="preserve">Igualdad de oportunidades en el empleo </t>
  </si>
  <si>
    <t>Diversidad en la contratación</t>
  </si>
  <si>
    <t>Promoción revisada por género</t>
  </si>
  <si>
    <t>Política contra el acoso sexual</t>
  </si>
  <si>
    <t>Política contra la discriminación</t>
  </si>
  <si>
    <t>Revisión de las diferencias salariales entre hombres y mujeres</t>
  </si>
  <si>
    <t>1. Número de empleados y agentes</t>
  </si>
  <si>
    <t>Mujer</t>
  </si>
  <si>
    <t>Masculino</t>
  </si>
  <si>
    <t>Otro</t>
  </si>
  <si>
    <t>Desconocido</t>
  </si>
  <si>
    <t>Diferencia salarial entre hombres y mujeres</t>
  </si>
  <si>
    <t>Resultado</t>
  </si>
  <si>
    <t>NO editar esta fila</t>
  </si>
  <si>
    <t>FeMa-Meter: Diversidad organizativa</t>
  </si>
  <si>
    <t xml:space="preserve">Número de aseguradoras </t>
  </si>
  <si>
    <t>Distribución por tipo de aseguradora</t>
  </si>
  <si>
    <t>Perfil de las aseguradoras que enviaron sus datos</t>
  </si>
  <si>
    <t>Distribución por presencia geográfica</t>
  </si>
  <si>
    <t>Número de empleados</t>
  </si>
  <si>
    <t>Respuesta de las aseguradoras a: "¿Su estrategia de contratación incluye la diversidad de género?"</t>
  </si>
  <si>
    <t>En curso</t>
  </si>
  <si>
    <t>Respuesta de las aseguradoras a: "¿Dispone su organización una política de igualdad de oportunidades en el empleo?"</t>
  </si>
  <si>
    <t>Respuesta de las aseguradoras a: "¿Se revisan los ascensos y oportunidades de desarrollo de los empleados por género?"</t>
  </si>
  <si>
    <t>Respuesta de las aseguradoras a: "¿La organización dispone de una política contra el acoso sexual?"</t>
  </si>
  <si>
    <t>Respuesta de las aseguradoras a: "¿La organización dispone de una política contra la discriminación?</t>
  </si>
  <si>
    <t>Respuesta de las aseguradoras a: "¿La organización analiza la remuneración por género?"</t>
  </si>
  <si>
    <t>Número de aseguradoras con posibles diferencias salariales entre hombres y mujeres en la dirección ejecutiva (CEO y subordinados directos del CEO)</t>
  </si>
  <si>
    <t>El kit de herramientas FeMa-Meter fue desarrollado para la Acess to Insurance Initiative (A2ii). No se puede republicar ni difundir ninguna parte del contenido sin el permiso previo de A2ii.
Este kit de herramientas es solo para fines educativos e informativos. No pretende sustituir la asesoría técnica sobre seguros, diversidad de género o temas relacionados.
Para más detalles sobre el kit de herramientas, consulte el tutorial para el usuario.</t>
  </si>
  <si>
    <t>La guía de 6 puntos sobre los indicadores de resultados - Hágase estas preguntas</t>
  </si>
  <si>
    <t>1. ¿Cómo es la calidad de mis datos? ¿Dispongo de información completa desagregada por sexo para los indicadores clave de mi organización?</t>
  </si>
  <si>
    <t>2. Qué más puedo hacer para mejorar la calidad de mis datos?</t>
  </si>
  <si>
    <t>3. ¿Observo alguna desviación o sesgo hacia un género en particular que se refleje en los indicadores de resultados?</t>
  </si>
  <si>
    <t>4. ¿Encuentro algo inesperado o sorprendente? ¿Por qué esto podría estar ocurriendo?</t>
  </si>
  <si>
    <t>5. ¿Cuál es la historia general que estoy viendo en estos números?</t>
  </si>
  <si>
    <t>6. ¿Se ajustan las políticas de RRHH de la organización al contexto único de las mujeres y les permiten un acceso igualitario a los recursos y oportunidades dentro de la organización? ¿Hay oportunidades perdidas?</t>
  </si>
  <si>
    <t>Consideraciones e interpretaciones de los indicadores de resultado</t>
  </si>
  <si>
    <t>Los indicadores de resultados son cálculos sencillos que utilizan los datos de entrada para proporcionar una comparación rápida entre mujeres y hombres.  También encontrará observaciones de alto nivel que señalan la posibilidad de desequilibrio entre hombres y mujeres.  Estos números y las observaciones correspondientes deben interpretarse en un contexto más holístico que la herramienta NO capta. La herramienta es un primer paso en la segregación de los indicadores clave de diversidad de género por sexo y en la concienciación de que se trata de una consideración importante a la hora de evaluar la capacidad de su organización para atraer, retener y desarrollar el talento de forma inclusiva.</t>
  </si>
  <si>
    <t>2. Contratado en los últimos 12 meses</t>
  </si>
  <si>
    <t>3. Dejó la organización en los últimos 12 meses</t>
  </si>
  <si>
    <t>4. Número de ascensos realizados en los últimos 12 meses</t>
  </si>
  <si>
    <t>5. Número de personas que asistieron a algún tipo de formación en los últimos 12 meses</t>
  </si>
  <si>
    <t xml:space="preserve">Todos los asalariados a tiempo completo </t>
  </si>
  <si>
    <t>Agentes individuales con licencia</t>
  </si>
  <si>
    <t xml:space="preserve">Dirección ejecutiva (CEO y subordinados directos del CEO) </t>
  </si>
  <si>
    <t xml:space="preserve">Gerentes de personas (sólo empleados a tiempo completo) </t>
  </si>
  <si>
    <t xml:space="preserve">Miembros del consejo de administración </t>
  </si>
  <si>
    <t>Acerca de la herramienta</t>
  </si>
  <si>
    <t>Disponibilidad de datos de género</t>
  </si>
  <si>
    <t>¿Desequilibrio potencial entre hombres y mujeres?</t>
  </si>
  <si>
    <t>2. Proporción por género entre los recién contratados</t>
  </si>
  <si>
    <t>3. Tasa de rotación de personal, por género</t>
  </si>
  <si>
    <t>Promedio</t>
  </si>
  <si>
    <t>4. Tasa de promoción, por género</t>
  </si>
  <si>
    <t>5. Oportunidades de formación, por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</si>
</sst>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32" x14ac:knownFonts="1">
    <font>
      <sz val="10"/>
      <color theme="1"/>
      <name val="Franklin Gothic Book"/>
      <family val="2"/>
    </font>
    <font>
      <sz val="10"/>
      <color theme="1"/>
      <name val="Franklin Gothic Book"/>
      <family val="2"/>
    </font>
    <font>
      <sz val="10"/>
      <color theme="1"/>
      <name val="Arial"/>
      <family val="2"/>
    </font>
    <font>
      <b/>
      <sz val="10"/>
      <color theme="1"/>
      <name val="Arial"/>
      <family val="2"/>
    </font>
    <font>
      <b/>
      <sz val="20"/>
      <color theme="1"/>
      <name val="Arial"/>
      <family val="2"/>
    </font>
    <font>
      <b/>
      <sz val="11"/>
      <name val="Arial"/>
      <family val="2"/>
    </font>
    <font>
      <sz val="11"/>
      <name val="Arial"/>
      <family val="2"/>
    </font>
    <font>
      <sz val="12"/>
      <color theme="1"/>
      <name val="Arial"/>
      <family val="2"/>
    </font>
    <font>
      <sz val="10"/>
      <name val="Arial"/>
      <family val="2"/>
    </font>
    <font>
      <b/>
      <sz val="12"/>
      <color theme="0"/>
      <name val="Arial"/>
      <family val="2"/>
    </font>
    <font>
      <sz val="12"/>
      <name val="Arial"/>
      <family val="2"/>
    </font>
    <font>
      <b/>
      <sz val="11"/>
      <color theme="0"/>
      <name val="Arial"/>
      <family val="2"/>
    </font>
    <font>
      <i/>
      <sz val="10"/>
      <color theme="0" tint="-0.249977111117893"/>
      <name val="Arial"/>
      <family val="2"/>
    </font>
    <font>
      <sz val="10"/>
      <color theme="0"/>
      <name val="Arial"/>
      <family val="2"/>
    </font>
    <font>
      <sz val="10"/>
      <color theme="0" tint="-0.499984740745262"/>
      <name val="Arial"/>
      <family val="2"/>
    </font>
    <font>
      <sz val="8"/>
      <color theme="0" tint="-0.499984740745262"/>
      <name val="Arial"/>
      <family val="2"/>
    </font>
    <font>
      <i/>
      <sz val="10"/>
      <color theme="1"/>
      <name val="Arial"/>
      <family val="2"/>
    </font>
    <font>
      <sz val="11"/>
      <color theme="1"/>
      <name val="Arial"/>
      <family val="2"/>
    </font>
    <font>
      <sz val="22"/>
      <color theme="1"/>
      <name val="Arial"/>
      <family val="2"/>
    </font>
    <font>
      <sz val="16"/>
      <color theme="1"/>
      <name val="Arial"/>
      <family val="2"/>
    </font>
    <font>
      <sz val="14"/>
      <color theme="1"/>
      <name val="Arial"/>
      <family val="2"/>
    </font>
    <font>
      <sz val="14"/>
      <color theme="0"/>
      <name val="Arial"/>
      <family val="2"/>
    </font>
    <font>
      <b/>
      <sz val="12"/>
      <color theme="1"/>
      <name val="Arial"/>
      <family val="2"/>
    </font>
    <font>
      <b/>
      <sz val="12"/>
      <color theme="1"/>
      <name val="Franklin Gothic Book"/>
      <family val="2"/>
    </font>
    <font>
      <sz val="9"/>
      <color theme="1"/>
      <name val="Franklin Gothic Book"/>
      <family val="2"/>
    </font>
    <font>
      <sz val="9"/>
      <color theme="1"/>
      <name val="Arial"/>
      <family val="2"/>
    </font>
    <font>
      <b/>
      <sz val="10"/>
      <color theme="0"/>
      <name val="Arial"/>
      <family val="2"/>
    </font>
    <font>
      <b/>
      <sz val="8"/>
      <color theme="1"/>
      <name val="Arial"/>
      <family val="2"/>
    </font>
    <font>
      <b/>
      <sz val="7"/>
      <color theme="1"/>
      <name val="Arial"/>
      <family val="2"/>
    </font>
    <font>
      <b/>
      <sz val="9"/>
      <color theme="1"/>
      <name val="Arial"/>
      <family val="2"/>
    </font>
    <font>
      <b/>
      <sz val="9"/>
      <color theme="0"/>
      <name val="Arial"/>
      <family val="2"/>
    </font>
    <font>
      <sz val="8"/>
      <color theme="1"/>
      <name val="Arial"/>
      <family val="2"/>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3"/>
        <bgColor indexed="64"/>
      </patternFill>
    </fill>
  </fills>
  <borders count="30">
    <border>
      <left/>
      <right/>
      <top/>
      <bottom/>
      <diagonal/>
    </border>
    <border>
      <left style="medium">
        <color theme="0"/>
      </left>
      <right/>
      <top style="medium">
        <color theme="0"/>
      </top>
      <bottom/>
      <diagonal/>
    </border>
    <border>
      <left/>
      <right style="medium">
        <color theme="0"/>
      </right>
      <top style="medium">
        <color theme="0"/>
      </top>
      <bottom/>
      <diagonal/>
    </border>
    <border>
      <left/>
      <right/>
      <top/>
      <bottom style="medium">
        <color theme="0"/>
      </bottom>
      <diagonal/>
    </border>
    <border>
      <left style="medium">
        <color theme="0"/>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style="medium">
        <color theme="0"/>
      </left>
      <right/>
      <top style="medium">
        <color theme="0"/>
      </top>
      <bottom style="medium">
        <color theme="0"/>
      </bottom>
      <diagonal/>
    </border>
    <border>
      <left/>
      <right/>
      <top/>
      <bottom style="thin">
        <color theme="0"/>
      </bottom>
      <diagonal/>
    </border>
    <border>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medium">
        <color theme="0"/>
      </right>
      <top style="medium">
        <color theme="0"/>
      </top>
      <bottom style="medium">
        <color theme="0"/>
      </bottom>
      <diagonal/>
    </border>
    <border>
      <left style="medium">
        <color theme="0"/>
      </left>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medium">
        <color theme="0"/>
      </top>
      <bottom/>
      <diagonal/>
    </border>
    <border>
      <left style="medium">
        <color theme="0"/>
      </left>
      <right style="medium">
        <color theme="0"/>
      </right>
      <top/>
      <bottom/>
      <diagonal/>
    </border>
    <border>
      <left/>
      <right style="double">
        <color theme="0" tint="-0.34998626667073579"/>
      </right>
      <top style="medium">
        <color theme="0"/>
      </top>
      <bottom style="medium">
        <color theme="0"/>
      </bottom>
      <diagonal/>
    </border>
    <border>
      <left/>
      <right style="double">
        <color theme="0" tint="-0.34998626667073579"/>
      </right>
      <top style="medium">
        <color theme="0"/>
      </top>
      <bottom/>
      <diagonal/>
    </border>
    <border>
      <left/>
      <right style="double">
        <color theme="0" tint="-0.34998626667073579"/>
      </right>
      <top/>
      <bottom style="medium">
        <color theme="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42">
    <xf numFmtId="0" fontId="0" fillId="0" borderId="0" xfId="0"/>
    <xf numFmtId="0" fontId="2" fillId="0" borderId="0" xfId="0" applyFont="1" applyAlignment="1">
      <alignment vertical="center"/>
    </xf>
    <xf numFmtId="0" fontId="6" fillId="0" borderId="0" xfId="0" applyFont="1" applyAlignment="1">
      <alignment vertical="center" wrapText="1"/>
    </xf>
    <xf numFmtId="9" fontId="6" fillId="0" borderId="0" xfId="2" applyFont="1" applyAlignment="1">
      <alignment vertical="center" wrapText="1"/>
    </xf>
    <xf numFmtId="164" fontId="6" fillId="0" borderId="0" xfId="1" applyFont="1" applyAlignment="1">
      <alignment vertical="center" wrapText="1"/>
    </xf>
    <xf numFmtId="9" fontId="6" fillId="0" borderId="0" xfId="0" applyNumberFormat="1" applyFont="1" applyAlignment="1">
      <alignment vertical="center" wrapText="1"/>
    </xf>
    <xf numFmtId="9" fontId="6" fillId="0" borderId="0" xfId="1" applyNumberFormat="1" applyFont="1" applyAlignment="1">
      <alignment vertical="center" wrapText="1"/>
    </xf>
    <xf numFmtId="0" fontId="5" fillId="0" borderId="0" xfId="0" applyFont="1" applyAlignment="1">
      <alignment vertical="center" wrapText="1"/>
    </xf>
    <xf numFmtId="0" fontId="2" fillId="0" borderId="0" xfId="0" applyFont="1" applyAlignment="1" applyProtection="1">
      <alignment vertical="center"/>
      <protection hidden="1"/>
    </xf>
    <xf numFmtId="0" fontId="7" fillId="0" borderId="0" xfId="0" applyFont="1" applyAlignment="1" applyProtection="1">
      <alignment vertical="center" wrapText="1"/>
      <protection hidden="1"/>
    </xf>
    <xf numFmtId="0" fontId="7"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10" fillId="0" borderId="0" xfId="0" applyFont="1" applyAlignment="1" applyProtection="1">
      <alignment vertical="top" wrapText="1"/>
      <protection hidden="1"/>
    </xf>
    <xf numFmtId="0" fontId="2"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3" fillId="7" borderId="4" xfId="0" applyFont="1" applyFill="1" applyBorder="1" applyAlignment="1" applyProtection="1">
      <alignment horizontal="center" vertical="center"/>
      <protection hidden="1"/>
    </xf>
    <xf numFmtId="165" fontId="2" fillId="9" borderId="15" xfId="1" applyNumberFormat="1" applyFont="1" applyFill="1" applyBorder="1" applyAlignment="1" applyProtection="1">
      <alignment vertical="center"/>
      <protection hidden="1"/>
    </xf>
    <xf numFmtId="165" fontId="2" fillId="10" borderId="15" xfId="1" applyNumberFormat="1" applyFont="1" applyFill="1" applyBorder="1" applyAlignment="1" applyProtection="1">
      <alignment vertical="center"/>
      <protection hidden="1"/>
    </xf>
    <xf numFmtId="165" fontId="2" fillId="11" borderId="15" xfId="1" applyNumberFormat="1" applyFont="1" applyFill="1" applyBorder="1" applyAlignment="1" applyProtection="1">
      <alignment vertical="center"/>
      <protection hidden="1"/>
    </xf>
    <xf numFmtId="165" fontId="2" fillId="12" borderId="15" xfId="1" applyNumberFormat="1" applyFont="1" applyFill="1" applyBorder="1" applyAlignment="1" applyProtection="1">
      <alignment vertical="center"/>
      <protection hidden="1"/>
    </xf>
    <xf numFmtId="165" fontId="2" fillId="8" borderId="7" xfId="1" applyNumberFormat="1" applyFont="1" applyFill="1" applyBorder="1" applyAlignment="1" applyProtection="1">
      <alignment vertical="center"/>
      <protection hidden="1"/>
    </xf>
    <xf numFmtId="165" fontId="8" fillId="8" borderId="13" xfId="0" applyNumberFormat="1" applyFont="1" applyFill="1" applyBorder="1" applyAlignment="1" applyProtection="1">
      <alignment vertical="center"/>
      <protection hidden="1"/>
    </xf>
    <xf numFmtId="9" fontId="2" fillId="8" borderId="13" xfId="2" applyFont="1" applyFill="1" applyBorder="1" applyAlignment="1" applyProtection="1">
      <alignment horizontal="center" vertical="center"/>
      <protection hidden="1"/>
    </xf>
    <xf numFmtId="9" fontId="8" fillId="9" borderId="15" xfId="2" applyFont="1" applyFill="1" applyBorder="1" applyAlignment="1" applyProtection="1">
      <alignment horizontal="center" vertical="center"/>
      <protection hidden="1"/>
    </xf>
    <xf numFmtId="9" fontId="2" fillId="10" borderId="15" xfId="2" applyFont="1" applyFill="1" applyBorder="1" applyAlignment="1" applyProtection="1">
      <alignment horizontal="center" vertical="center"/>
      <protection hidden="1"/>
    </xf>
    <xf numFmtId="9" fontId="2" fillId="11" borderId="15" xfId="2" applyFont="1" applyFill="1" applyBorder="1" applyAlignment="1" applyProtection="1">
      <alignment horizontal="center" vertical="center"/>
      <protection hidden="1"/>
    </xf>
    <xf numFmtId="9" fontId="2" fillId="12" borderId="15" xfId="2" applyFont="1" applyFill="1" applyBorder="1" applyAlignment="1" applyProtection="1">
      <alignment horizontal="center" vertical="center"/>
      <protection hidden="1"/>
    </xf>
    <xf numFmtId="9" fontId="2" fillId="8" borderId="7" xfId="2" applyFont="1" applyFill="1" applyBorder="1" applyAlignment="1" applyProtection="1">
      <alignment horizontal="center" vertical="center"/>
      <protection hidden="1"/>
    </xf>
    <xf numFmtId="165" fontId="2" fillId="8" borderId="7" xfId="1" applyNumberFormat="1" applyFont="1" applyFill="1" applyBorder="1" applyAlignment="1" applyProtection="1">
      <alignment vertical="center" wrapText="1"/>
      <protection hidden="1"/>
    </xf>
    <xf numFmtId="0" fontId="12" fillId="0" borderId="0" xfId="0" applyFont="1" applyAlignment="1" applyProtection="1">
      <alignment vertical="center"/>
      <protection hidden="1"/>
    </xf>
    <xf numFmtId="165" fontId="2" fillId="9" borderId="16" xfId="1" applyNumberFormat="1" applyFont="1" applyFill="1" applyBorder="1" applyAlignment="1" applyProtection="1">
      <alignment vertical="center"/>
      <protection hidden="1"/>
    </xf>
    <xf numFmtId="165" fontId="2" fillId="10" borderId="16" xfId="1" applyNumberFormat="1" applyFont="1" applyFill="1" applyBorder="1" applyAlignment="1" applyProtection="1">
      <alignment vertical="center"/>
      <protection hidden="1"/>
    </xf>
    <xf numFmtId="165" fontId="2" fillId="11" borderId="16" xfId="1" applyNumberFormat="1" applyFont="1" applyFill="1" applyBorder="1" applyAlignment="1" applyProtection="1">
      <alignment vertical="center"/>
      <protection hidden="1"/>
    </xf>
    <xf numFmtId="165" fontId="2" fillId="12" borderId="16" xfId="1" applyNumberFormat="1" applyFont="1" applyFill="1" applyBorder="1" applyAlignment="1" applyProtection="1">
      <alignment vertical="center"/>
      <protection hidden="1"/>
    </xf>
    <xf numFmtId="165" fontId="2" fillId="8" borderId="1" xfId="1" applyNumberFormat="1" applyFont="1" applyFill="1" applyBorder="1" applyAlignment="1" applyProtection="1">
      <alignment vertical="center"/>
      <protection hidden="1"/>
    </xf>
    <xf numFmtId="9" fontId="2" fillId="8" borderId="2" xfId="2" applyFont="1" applyFill="1" applyBorder="1" applyAlignment="1" applyProtection="1">
      <alignment horizontal="center" vertical="center"/>
      <protection hidden="1"/>
    </xf>
    <xf numFmtId="9" fontId="8" fillId="9" borderId="16" xfId="2" applyFont="1" applyFill="1" applyBorder="1" applyAlignment="1" applyProtection="1">
      <alignment horizontal="center" vertical="center"/>
      <protection hidden="1"/>
    </xf>
    <xf numFmtId="9" fontId="2" fillId="10" borderId="16" xfId="2" applyFont="1" applyFill="1" applyBorder="1" applyAlignment="1" applyProtection="1">
      <alignment horizontal="center" vertical="center"/>
      <protection hidden="1"/>
    </xf>
    <xf numFmtId="9" fontId="2" fillId="11" borderId="16" xfId="2" applyFont="1" applyFill="1" applyBorder="1" applyAlignment="1" applyProtection="1">
      <alignment horizontal="center" vertical="center"/>
      <protection hidden="1"/>
    </xf>
    <xf numFmtId="9" fontId="2" fillId="12" borderId="16" xfId="2" applyFont="1" applyFill="1" applyBorder="1" applyAlignment="1" applyProtection="1">
      <alignment horizontal="center" vertical="center"/>
      <protection hidden="1"/>
    </xf>
    <xf numFmtId="0" fontId="13"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165" fontId="13" fillId="0" borderId="0" xfId="0" applyNumberFormat="1" applyFont="1" applyAlignment="1" applyProtection="1">
      <alignment vertical="center"/>
      <protection hidden="1"/>
    </xf>
    <xf numFmtId="0" fontId="13" fillId="0" borderId="0" xfId="0" applyFont="1" applyAlignment="1" applyProtection="1">
      <alignment vertical="center" wrapText="1"/>
      <protection hidden="1"/>
    </xf>
    <xf numFmtId="166" fontId="8" fillId="9" borderId="15" xfId="2" applyNumberFormat="1" applyFont="1" applyFill="1" applyBorder="1" applyAlignment="1" applyProtection="1">
      <alignment horizontal="center" vertical="center"/>
      <protection hidden="1"/>
    </xf>
    <xf numFmtId="166" fontId="2" fillId="10" borderId="15" xfId="2" applyNumberFormat="1" applyFont="1" applyFill="1" applyBorder="1" applyAlignment="1" applyProtection="1">
      <alignment horizontal="center" vertical="center"/>
      <protection hidden="1"/>
    </xf>
    <xf numFmtId="166" fontId="2" fillId="11" borderId="15" xfId="2" applyNumberFormat="1" applyFont="1" applyFill="1" applyBorder="1" applyAlignment="1" applyProtection="1">
      <alignment horizontal="center" vertical="center"/>
      <protection hidden="1"/>
    </xf>
    <xf numFmtId="166" fontId="2" fillId="12" borderId="15" xfId="2" applyNumberFormat="1" applyFont="1" applyFill="1" applyBorder="1" applyAlignment="1" applyProtection="1">
      <alignment horizontal="center" vertical="center"/>
      <protection hidden="1"/>
    </xf>
    <xf numFmtId="166" fontId="2" fillId="8" borderId="7" xfId="2" applyNumberFormat="1" applyFont="1" applyFill="1" applyBorder="1" applyAlignment="1" applyProtection="1">
      <alignment horizontal="center" vertical="center"/>
      <protection hidden="1"/>
    </xf>
    <xf numFmtId="0" fontId="14" fillId="0" borderId="0" xfId="0" applyFont="1" applyAlignment="1" applyProtection="1">
      <alignment vertical="top" wrapText="1"/>
      <protection hidden="1"/>
    </xf>
    <xf numFmtId="0" fontId="15" fillId="0" borderId="0" xfId="0" applyFont="1" applyAlignment="1" applyProtection="1">
      <alignment vertical="top" wrapText="1"/>
      <protection hidden="1"/>
    </xf>
    <xf numFmtId="0" fontId="16" fillId="0" borderId="0" xfId="0" applyFont="1" applyAlignment="1" applyProtection="1">
      <alignment vertical="center" wrapText="1"/>
      <protection hidden="1"/>
    </xf>
    <xf numFmtId="0" fontId="2" fillId="0" borderId="0" xfId="0" applyFont="1"/>
    <xf numFmtId="165" fontId="8" fillId="8" borderId="13" xfId="0" applyNumberFormat="1" applyFont="1" applyFill="1" applyBorder="1" applyAlignment="1" applyProtection="1">
      <alignment vertical="center" wrapText="1"/>
      <protection hidden="1"/>
    </xf>
    <xf numFmtId="166" fontId="8" fillId="9" borderId="16" xfId="2" applyNumberFormat="1" applyFont="1" applyFill="1" applyBorder="1" applyAlignment="1" applyProtection="1">
      <alignment horizontal="center" vertical="center"/>
      <protection hidden="1"/>
    </xf>
    <xf numFmtId="166" fontId="2" fillId="10" borderId="16" xfId="2" applyNumberFormat="1" applyFont="1" applyFill="1" applyBorder="1" applyAlignment="1" applyProtection="1">
      <alignment horizontal="center" vertical="center"/>
      <protection hidden="1"/>
    </xf>
    <xf numFmtId="166" fontId="2" fillId="11" borderId="16" xfId="2" applyNumberFormat="1" applyFont="1" applyFill="1" applyBorder="1" applyAlignment="1" applyProtection="1">
      <alignment horizontal="center" vertical="center"/>
      <protection hidden="1"/>
    </xf>
    <xf numFmtId="166" fontId="2" fillId="12" borderId="16" xfId="2" applyNumberFormat="1" applyFont="1" applyFill="1" applyBorder="1" applyAlignment="1" applyProtection="1">
      <alignment horizontal="center" vertical="center"/>
      <protection hidden="1"/>
    </xf>
    <xf numFmtId="166" fontId="2" fillId="8" borderId="1" xfId="2" applyNumberFormat="1" applyFont="1" applyFill="1" applyBorder="1" applyAlignment="1" applyProtection="1">
      <alignment horizontal="center" vertical="center"/>
      <protection hidden="1"/>
    </xf>
    <xf numFmtId="0" fontId="17" fillId="0" borderId="0" xfId="0" applyFont="1"/>
    <xf numFmtId="0" fontId="0" fillId="0" borderId="0" xfId="0" applyAlignment="1">
      <alignment vertical="center" wrapText="1"/>
    </xf>
    <xf numFmtId="0" fontId="0" fillId="0" borderId="17" xfId="0" applyBorder="1" applyAlignment="1">
      <alignment vertical="center" wrapText="1"/>
    </xf>
    <xf numFmtId="0" fontId="11" fillId="13" borderId="5" xfId="0" applyFont="1" applyFill="1" applyBorder="1" applyAlignment="1" applyProtection="1">
      <alignment horizontal="left" vertical="center"/>
      <protection hidden="1"/>
    </xf>
    <xf numFmtId="0" fontId="11" fillId="13" borderId="5" xfId="0" applyFont="1" applyFill="1" applyBorder="1" applyAlignment="1" applyProtection="1">
      <alignment horizontal="left" vertical="center" wrapText="1"/>
      <protection hidden="1"/>
    </xf>
    <xf numFmtId="0" fontId="18"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vertical="center" wrapText="1"/>
    </xf>
    <xf numFmtId="0" fontId="13" fillId="2" borderId="0" xfId="0" applyFont="1" applyFill="1" applyAlignment="1" applyProtection="1">
      <alignment vertical="center"/>
      <protection hidden="1"/>
    </xf>
    <xf numFmtId="0" fontId="22" fillId="0" borderId="0" xfId="0" applyFont="1" applyAlignment="1">
      <alignment horizontal="right" vertical="center"/>
    </xf>
    <xf numFmtId="165" fontId="22" fillId="0" borderId="0" xfId="1" applyNumberFormat="1" applyFont="1" applyAlignment="1">
      <alignment vertical="center"/>
    </xf>
    <xf numFmtId="165" fontId="2" fillId="0" borderId="0" xfId="1" applyNumberFormat="1" applyFont="1" applyAlignment="1">
      <alignment vertical="center"/>
    </xf>
    <xf numFmtId="0" fontId="2" fillId="0" borderId="0" xfId="0" applyFont="1" applyAlignment="1" applyProtection="1">
      <alignment horizontal="right" vertical="center"/>
      <protection hidden="1"/>
    </xf>
    <xf numFmtId="0" fontId="3" fillId="0" borderId="0" xfId="0" applyFont="1" applyAlignment="1">
      <alignment vertical="center" wrapText="1"/>
    </xf>
    <xf numFmtId="0" fontId="2" fillId="0" borderId="0" xfId="0" applyFont="1" applyAlignment="1">
      <alignment horizontal="right" vertical="center"/>
    </xf>
    <xf numFmtId="0" fontId="6" fillId="0" borderId="0" xfId="0" applyFont="1" applyAlignment="1">
      <alignment horizontal="right" vertical="center" wrapText="1"/>
    </xf>
    <xf numFmtId="0" fontId="23" fillId="9" borderId="17" xfId="0" applyFont="1" applyFill="1" applyBorder="1" applyAlignment="1">
      <alignment vertical="center" wrapText="1"/>
    </xf>
    <xf numFmtId="9" fontId="23" fillId="9" borderId="17" xfId="0" applyNumberFormat="1" applyFont="1" applyFill="1" applyBorder="1" applyAlignment="1">
      <alignment vertical="center" wrapText="1"/>
    </xf>
    <xf numFmtId="0" fontId="23" fillId="9" borderId="0" xfId="0" applyFont="1" applyFill="1" applyAlignment="1">
      <alignment vertical="center" wrapText="1"/>
    </xf>
    <xf numFmtId="0" fontId="2" fillId="0" borderId="0" xfId="0" applyFont="1" applyProtection="1">
      <protection hidden="1"/>
    </xf>
    <xf numFmtId="0" fontId="24" fillId="0" borderId="24"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3" fillId="0" borderId="0" xfId="0" applyFont="1" applyAlignment="1">
      <alignment horizontal="right" vertical="center"/>
    </xf>
    <xf numFmtId="0" fontId="3" fillId="0" borderId="0" xfId="0" applyFont="1" applyAlignment="1">
      <alignment horizontal="right" vertical="center" wrapText="1"/>
    </xf>
    <xf numFmtId="0" fontId="3" fillId="3" borderId="26" xfId="0" applyFont="1" applyFill="1" applyBorder="1" applyAlignment="1" applyProtection="1">
      <alignment horizontal="center" vertical="center"/>
      <protection hidden="1"/>
    </xf>
    <xf numFmtId="0" fontId="3" fillId="4" borderId="26" xfId="0" applyFont="1" applyFill="1" applyBorder="1" applyAlignment="1" applyProtection="1">
      <alignment horizontal="center" vertical="center"/>
      <protection hidden="1"/>
    </xf>
    <xf numFmtId="0" fontId="3" fillId="5" borderId="26" xfId="0" applyFont="1" applyFill="1" applyBorder="1" applyAlignment="1" applyProtection="1">
      <alignment horizontal="center" vertical="center"/>
      <protection hidden="1"/>
    </xf>
    <xf numFmtId="0" fontId="27" fillId="6" borderId="26" xfId="0" applyFont="1" applyFill="1" applyBorder="1" applyAlignment="1" applyProtection="1">
      <alignment horizontal="center" vertical="center" wrapText="1"/>
      <protection hidden="1"/>
    </xf>
    <xf numFmtId="0" fontId="27" fillId="4" borderId="26" xfId="0" applyFont="1" applyFill="1" applyBorder="1" applyAlignment="1" applyProtection="1">
      <alignment horizontal="center" vertical="center"/>
      <protection hidden="1"/>
    </xf>
    <xf numFmtId="0" fontId="28" fillId="6" borderId="26" xfId="0" applyFont="1" applyFill="1" applyBorder="1" applyAlignment="1" applyProtection="1">
      <alignment horizontal="center" vertical="center" wrapText="1"/>
      <protection hidden="1"/>
    </xf>
    <xf numFmtId="0" fontId="29" fillId="7" borderId="4" xfId="0" applyFont="1" applyFill="1" applyBorder="1" applyAlignment="1" applyProtection="1">
      <alignment horizontal="center" vertical="center" wrapText="1"/>
      <protection hidden="1"/>
    </xf>
    <xf numFmtId="0" fontId="30" fillId="13" borderId="5" xfId="0" applyFont="1" applyFill="1" applyBorder="1" applyAlignment="1" applyProtection="1">
      <alignment horizontal="left" vertical="center"/>
      <protection hidden="1"/>
    </xf>
    <xf numFmtId="0" fontId="27" fillId="7" borderId="4" xfId="0" applyFont="1" applyFill="1" applyBorder="1" applyAlignment="1" applyProtection="1">
      <alignment horizontal="center" vertical="center"/>
      <protection hidden="1"/>
    </xf>
    <xf numFmtId="165" fontId="31" fillId="8" borderId="15" xfId="1" applyNumberFormat="1" applyFont="1" applyFill="1" applyBorder="1" applyAlignment="1" applyProtection="1">
      <alignment vertical="center" wrapText="1"/>
      <protection hidden="1"/>
    </xf>
    <xf numFmtId="0" fontId="0" fillId="0" borderId="0" xfId="0" applyAlignment="1">
      <alignment horizontal="center"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23" fillId="9" borderId="18" xfId="0" applyFont="1" applyFill="1" applyBorder="1" applyAlignment="1">
      <alignment horizontal="center" vertical="center" wrapText="1"/>
    </xf>
    <xf numFmtId="0" fontId="23" fillId="9" borderId="19" xfId="0" applyFont="1" applyFill="1" applyBorder="1" applyAlignment="1">
      <alignment horizontal="center" vertical="center" wrapText="1"/>
    </xf>
    <xf numFmtId="0" fontId="23" fillId="9" borderId="20" xfId="0" applyFont="1" applyFill="1" applyBorder="1" applyAlignment="1">
      <alignment horizontal="center" vertical="center" wrapText="1"/>
    </xf>
    <xf numFmtId="0" fontId="4" fillId="0" borderId="0" xfId="0" applyFont="1" applyAlignment="1" applyProtection="1">
      <alignment horizontal="center" vertical="center" wrapText="1"/>
      <protection hidden="1"/>
    </xf>
    <xf numFmtId="0" fontId="16" fillId="0" borderId="0" xfId="0" applyFont="1" applyAlignment="1">
      <alignment horizontal="center" vertical="center"/>
    </xf>
    <xf numFmtId="165" fontId="2" fillId="8" borderId="1" xfId="1" applyNumberFormat="1" applyFont="1" applyFill="1" applyBorder="1" applyAlignment="1" applyProtection="1">
      <alignment horizontal="left" vertical="center" wrapText="1"/>
    </xf>
    <xf numFmtId="165" fontId="2" fillId="8" borderId="28" xfId="1" applyNumberFormat="1" applyFont="1" applyFill="1" applyBorder="1" applyAlignment="1" applyProtection="1">
      <alignment horizontal="left" vertical="center" wrapText="1"/>
    </xf>
    <xf numFmtId="165" fontId="2" fillId="8" borderId="7" xfId="1" applyNumberFormat="1" applyFont="1" applyFill="1" applyBorder="1" applyAlignment="1" applyProtection="1">
      <alignment horizontal="left" vertical="center" wrapText="1"/>
    </xf>
    <xf numFmtId="165" fontId="2" fillId="8" borderId="27" xfId="1" applyNumberFormat="1" applyFont="1" applyFill="1" applyBorder="1" applyAlignment="1" applyProtection="1">
      <alignment horizontal="left" vertical="center" wrapText="1"/>
    </xf>
    <xf numFmtId="165" fontId="25" fillId="8" borderId="7" xfId="1" applyNumberFormat="1" applyFont="1" applyFill="1" applyBorder="1" applyAlignment="1" applyProtection="1">
      <alignment horizontal="left" vertical="center" wrapText="1"/>
    </xf>
    <xf numFmtId="165" fontId="25" fillId="8" borderId="27" xfId="1" applyNumberFormat="1" applyFont="1" applyFill="1" applyBorder="1" applyAlignment="1" applyProtection="1">
      <alignment horizontal="left" vertical="center" wrapText="1"/>
    </xf>
    <xf numFmtId="0" fontId="26" fillId="13" borderId="1" xfId="0" applyFont="1" applyFill="1" applyBorder="1" applyAlignment="1">
      <alignment horizontal="left" vertical="center" indent="1"/>
    </xf>
    <xf numFmtId="0" fontId="26" fillId="13" borderId="25" xfId="0" applyFont="1" applyFill="1" applyBorder="1" applyAlignment="1">
      <alignment horizontal="left" vertical="center" indent="1"/>
    </xf>
    <xf numFmtId="0" fontId="26" fillId="13" borderId="1" xfId="0" applyFont="1" applyFill="1" applyBorder="1" applyAlignment="1">
      <alignment horizontal="left" vertical="center" wrapText="1" indent="1"/>
    </xf>
    <xf numFmtId="0" fontId="26" fillId="13" borderId="25" xfId="0" applyFont="1" applyFill="1" applyBorder="1" applyAlignment="1">
      <alignment horizontal="left" vertical="center" wrapText="1" indent="1"/>
    </xf>
    <xf numFmtId="0" fontId="3" fillId="7" borderId="4" xfId="0" applyFont="1" applyFill="1" applyBorder="1" applyAlignment="1" applyProtection="1">
      <alignment horizontal="center" vertical="center" wrapText="1"/>
      <protection hidden="1"/>
    </xf>
    <xf numFmtId="0" fontId="3" fillId="7" borderId="5" xfId="0" applyFont="1" applyFill="1" applyBorder="1" applyAlignment="1" applyProtection="1">
      <alignment horizontal="center" vertical="center" wrapText="1"/>
      <protection hidden="1"/>
    </xf>
    <xf numFmtId="165" fontId="2" fillId="8" borderId="6" xfId="1" applyNumberFormat="1" applyFont="1" applyFill="1" applyBorder="1" applyAlignment="1" applyProtection="1">
      <alignment horizontal="left" vertical="center" wrapText="1"/>
    </xf>
    <xf numFmtId="165" fontId="2" fillId="8" borderId="25" xfId="1" applyNumberFormat="1" applyFont="1" applyFill="1" applyBorder="1" applyAlignment="1" applyProtection="1">
      <alignment horizontal="left" vertical="center" wrapText="1"/>
    </xf>
    <xf numFmtId="165" fontId="2" fillId="8" borderId="4" xfId="1" applyNumberFormat="1" applyFont="1" applyFill="1" applyBorder="1" applyAlignment="1" applyProtection="1">
      <alignment horizontal="left" vertical="center" wrapText="1"/>
    </xf>
    <xf numFmtId="165" fontId="2" fillId="8" borderId="29" xfId="1" applyNumberFormat="1" applyFont="1" applyFill="1" applyBorder="1" applyAlignment="1" applyProtection="1">
      <alignment horizontal="left" vertical="center" wrapText="1"/>
    </xf>
    <xf numFmtId="0" fontId="7" fillId="8" borderId="12" xfId="0" applyFont="1" applyFill="1" applyBorder="1" applyAlignment="1" applyProtection="1">
      <alignment horizontal="left" vertical="center" wrapText="1" indent="1"/>
      <protection hidden="1"/>
    </xf>
    <xf numFmtId="0" fontId="9" fillId="13" borderId="7" xfId="0" applyFont="1" applyFill="1" applyBorder="1" applyAlignment="1" applyProtection="1">
      <alignment horizontal="left" vertical="center" wrapText="1"/>
      <protection hidden="1"/>
    </xf>
    <xf numFmtId="0" fontId="9" fillId="13" borderId="6" xfId="0" applyFont="1" applyFill="1" applyBorder="1" applyAlignment="1" applyProtection="1">
      <alignment horizontal="left" vertical="center"/>
      <protection hidden="1"/>
    </xf>
    <xf numFmtId="0" fontId="9" fillId="13" borderId="13" xfId="0" applyFont="1" applyFill="1" applyBorder="1" applyAlignment="1" applyProtection="1">
      <alignment horizontal="left" vertical="center"/>
      <protection hidden="1"/>
    </xf>
    <xf numFmtId="0" fontId="10" fillId="8" borderId="14" xfId="0" applyFont="1" applyFill="1" applyBorder="1" applyAlignment="1" applyProtection="1">
      <alignment horizontal="left" vertical="center" wrapText="1"/>
      <protection hidden="1"/>
    </xf>
    <xf numFmtId="0" fontId="10" fillId="8" borderId="0" xfId="0" applyFont="1" applyFill="1" applyAlignment="1" applyProtection="1">
      <alignment horizontal="left" vertical="center" wrapText="1"/>
      <protection hidden="1"/>
    </xf>
    <xf numFmtId="165" fontId="25" fillId="8" borderId="6" xfId="1" applyNumberFormat="1" applyFont="1" applyFill="1" applyBorder="1" applyAlignment="1" applyProtection="1">
      <alignment horizontal="left" vertical="center" wrapText="1"/>
    </xf>
    <xf numFmtId="165" fontId="2" fillId="8" borderId="3" xfId="1" applyNumberFormat="1" applyFont="1" applyFill="1" applyBorder="1" applyAlignment="1" applyProtection="1">
      <alignment horizontal="left" vertical="center" wrapText="1"/>
    </xf>
    <xf numFmtId="0" fontId="4" fillId="0" borderId="0" xfId="0" applyFont="1" applyAlignment="1" applyProtection="1">
      <alignment horizontal="center" vertical="top" wrapText="1"/>
      <protection hidden="1"/>
    </xf>
    <xf numFmtId="0" fontId="7" fillId="8" borderId="11" xfId="0" applyFont="1" applyFill="1" applyBorder="1" applyAlignment="1" applyProtection="1">
      <alignment horizontal="left" vertical="center" indent="1"/>
      <protection hidden="1"/>
    </xf>
    <xf numFmtId="0" fontId="9" fillId="13" borderId="8" xfId="0" applyFont="1" applyFill="1" applyBorder="1" applyAlignment="1" applyProtection="1">
      <alignment horizontal="left" vertical="center"/>
      <protection hidden="1"/>
    </xf>
    <xf numFmtId="0" fontId="9" fillId="13" borderId="4" xfId="0" applyFont="1" applyFill="1" applyBorder="1" applyAlignment="1" applyProtection="1">
      <alignment horizontal="left" vertical="center"/>
      <protection hidden="1"/>
    </xf>
    <xf numFmtId="0" fontId="9" fillId="13" borderId="3" xfId="0" applyFont="1" applyFill="1" applyBorder="1" applyAlignment="1" applyProtection="1">
      <alignment horizontal="left" vertical="center"/>
      <protection hidden="1"/>
    </xf>
    <xf numFmtId="0" fontId="9" fillId="13" borderId="5" xfId="0" applyFont="1" applyFill="1" applyBorder="1" applyAlignment="1" applyProtection="1">
      <alignment horizontal="left" vertical="center"/>
      <protection hidden="1"/>
    </xf>
    <xf numFmtId="0" fontId="10" fillId="8" borderId="9" xfId="0" applyFont="1" applyFill="1" applyBorder="1" applyAlignment="1" applyProtection="1">
      <alignment horizontal="left" vertical="top" wrapText="1"/>
      <protection hidden="1"/>
    </xf>
    <xf numFmtId="0" fontId="10" fillId="8" borderId="0" xfId="0" applyFont="1" applyFill="1" applyAlignment="1" applyProtection="1">
      <alignment horizontal="left" vertical="top" wrapText="1"/>
      <protection hidden="1"/>
    </xf>
    <xf numFmtId="0" fontId="17" fillId="8" borderId="10" xfId="0" applyFont="1" applyFill="1" applyBorder="1" applyAlignment="1" applyProtection="1">
      <alignment horizontal="left" vertical="center" indent="1"/>
      <protection hidden="1"/>
    </xf>
    <xf numFmtId="0" fontId="7" fillId="8" borderId="10" xfId="0" applyFont="1" applyFill="1" applyBorder="1" applyAlignment="1" applyProtection="1">
      <alignment horizontal="left" vertical="center" indent="1"/>
      <protection hidden="1"/>
    </xf>
    <xf numFmtId="0" fontId="21" fillId="13" borderId="0" xfId="0" applyFont="1" applyFill="1" applyAlignment="1">
      <alignment horizontal="center" vertical="center" wrapText="1"/>
    </xf>
    <xf numFmtId="0" fontId="5" fillId="0" borderId="0" xfId="0" applyFont="1" applyAlignment="1">
      <alignment horizontal="center" vertical="center" wrapText="1"/>
    </xf>
    <xf numFmtId="0" fontId="0" fillId="0" borderId="0" xfId="0" applyAlignment="1" applyProtection="1">
      <alignment vertical="center" wrapText="1"/>
      <protection locked="0"/>
    </xf>
  </cellXfs>
  <cellStyles count="3">
    <cellStyle name="Comma" xfId="1" builtinId="3"/>
    <cellStyle name="Normal" xfId="0" builtinId="0"/>
    <cellStyle name="Percent" xfId="2" builtinId="5"/>
  </cellStyles>
  <dxfs count="34">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theme="0" tint="-0.499984740745262"/>
      </font>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theme="0" tint="-0.499984740745262"/>
      </font>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theme="0" tint="-0.499984740745262"/>
      </font>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theme="0" tint="-0.499984740745262"/>
      </font>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theme="0" tint="-0.499984740745262"/>
      </font>
      <fill>
        <patternFill>
          <bgColor theme="0" tint="-4.9989318521683403E-2"/>
        </patternFill>
      </fill>
    </dxf>
    <dxf>
      <font>
        <color rgb="FF9C0006"/>
      </font>
      <fill>
        <patternFill>
          <bgColor rgb="FFFFC7CE"/>
        </patternFill>
      </fill>
    </dxf>
    <dxf>
      <font>
        <color rgb="FF006100"/>
      </font>
      <fill>
        <patternFill>
          <bgColor rgb="FFC6EFCE"/>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'Perfil de las aseguradoras'!$A$11:$A$17</c:f>
              <c:strCache>
                <c:ptCount val="7"/>
                <c:pt idx="0">
                  <c:v>Seguros de vida</c:v>
                </c:pt>
                <c:pt idx="1">
                  <c:v>Seguros no vida</c:v>
                </c:pt>
                <c:pt idx="2">
                  <c:v>Seguros mixtos (vida y no vida)</c:v>
                </c:pt>
                <c:pt idx="3">
                  <c:v>Seguros de salud</c:v>
                </c:pt>
                <c:pt idx="4">
                  <c:v>Microseguros</c:v>
                </c:pt>
                <c:pt idx="5">
                  <c:v>Seguros especializados</c:v>
                </c:pt>
                <c:pt idx="6">
                  <c:v>Otros</c:v>
                </c:pt>
              </c:strCache>
            </c:strRef>
          </c:cat>
          <c:val>
            <c:numRef>
              <c:f>'Perfil de las aseguradoras'!$B$11:$B$17</c:f>
              <c:numCache>
                <c:formatCode>_(* #,##0_);_(* \(#,##0\);_(*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24C-4B60-9254-2C91837775F4}"/>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'Brecha salarial'!$A$25:$A$27</c:f>
              <c:strCache>
                <c:ptCount val="3"/>
                <c:pt idx="0">
                  <c:v>Bajo o nulo</c:v>
                </c:pt>
                <c:pt idx="1">
                  <c:v>Media</c:v>
                </c:pt>
                <c:pt idx="2">
                  <c:v>Alta</c:v>
                </c:pt>
              </c:strCache>
            </c:strRef>
          </c:cat>
          <c:val>
            <c:numRef>
              <c:f>'Brecha salarial'!$B$25:$B$27</c:f>
              <c:numCache>
                <c:formatCode>_(* #,##0_);_(* \(#,##0\);_(* "-"??_);_(@_)</c:formatCode>
                <c:ptCount val="3"/>
                <c:pt idx="0">
                  <c:v>0</c:v>
                </c:pt>
                <c:pt idx="1">
                  <c:v>0</c:v>
                </c:pt>
                <c:pt idx="2">
                  <c:v>0</c:v>
                </c:pt>
              </c:numCache>
            </c:numRef>
          </c:val>
          <c:extLst>
            <c:ext xmlns:c16="http://schemas.microsoft.com/office/drawing/2014/chart" uri="{C3380CC4-5D6E-409C-BE32-E72D297353CC}">
              <c16:uniqueId val="{00000000-9877-4D2F-918A-42EFE3CCB5F6}"/>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AE6B-4DF1-9189-350418FB26A5}"/>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AE6B-4DF1-9189-350418FB26A5}"/>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AE6B-4DF1-9189-350418FB26A5}"/>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AE6B-4DF1-9189-350418FB26A5}"/>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C514-4CD2-A20D-C515A0BDFDFC}"/>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EC7C-4EB8-AFAE-66FBD82478B7}"/>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E40-4031-82FB-75EE9FDB6014}"/>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1E40-4031-82FB-75EE9FDB6014}"/>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1E40-4031-82FB-75EE9FDB6014}"/>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1E40-4031-82FB-75EE9FDB6014}"/>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7B52-4792-B4FF-DD347D9F6265}"/>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2E7-4C50-93C0-84476131E4A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51A7-4C98-94FC-5C4DB5410BCA}"/>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51A7-4C98-94FC-5C4DB5410BCA}"/>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51A7-4C98-94FC-5C4DB5410BCA}"/>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51A7-4C98-94FC-5C4DB5410BCA}"/>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AEB-483E-9BEB-DC722E237CE8}"/>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C34B-4076-98EA-EC1001178A2F}"/>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'Perfil de las aseguradoras'!$A$25:$A$27</c:f>
              <c:strCache>
                <c:ptCount val="3"/>
                <c:pt idx="0">
                  <c:v>Sólo dentro del país (local)</c:v>
                </c:pt>
                <c:pt idx="1">
                  <c:v>En varios países del mismo continente (regional)</c:v>
                </c:pt>
                <c:pt idx="2">
                  <c:v>En distintos continentes (global)</c:v>
                </c:pt>
              </c:strCache>
            </c:strRef>
          </c:cat>
          <c:val>
            <c:numRef>
              <c:f>'Perfil de las aseguradoras'!$B$25:$B$27</c:f>
              <c:numCache>
                <c:formatCode>_(* #,##0_);_(* \(#,##0\);_(* "-"??_);_(@_)</c:formatCode>
                <c:ptCount val="3"/>
                <c:pt idx="0">
                  <c:v>0</c:v>
                </c:pt>
                <c:pt idx="1">
                  <c:v>0</c:v>
                </c:pt>
                <c:pt idx="2">
                  <c:v>0</c:v>
                </c:pt>
              </c:numCache>
            </c:numRef>
          </c:val>
          <c:extLst>
            <c:ext xmlns:c16="http://schemas.microsoft.com/office/drawing/2014/chart" uri="{C3380CC4-5D6E-409C-BE32-E72D297353CC}">
              <c16:uniqueId val="{00000000-59E9-48F2-AF0C-A0E95BCEA356}"/>
            </c:ext>
          </c:extLst>
        </c:ser>
        <c:dLbls>
          <c:showLegendKey val="0"/>
          <c:showVal val="0"/>
          <c:showCatName val="0"/>
          <c:showSerName val="0"/>
          <c:showPercent val="0"/>
          <c:showBubbleSize val="0"/>
        </c:dLbls>
        <c:gapWidth val="500"/>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0CB6-4536-8DEC-F306B551ED5B}"/>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0CB6-4536-8DEC-F306B551ED5B}"/>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0CB6-4536-8DEC-F306B551ED5B}"/>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0CB6-4536-8DEC-F306B551ED5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9BF-4E80-B3FD-1EE9FBDD5941}"/>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Miembros del consejo de administración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FA7-4D53-AD6D-C2F108806DE2}"/>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clave'!$M$20:$Q$20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FA7-4D53-AD6D-C2F108806DE2}"/>
            </c:ext>
          </c:extLst>
        </c:ser>
        <c:dLbls>
          <c:showLegendKey val="0"/>
          <c:showVal val="0"/>
          <c:showCatName val="0"/>
          <c:showSerName val="0"/>
          <c:showPercent val="0"/>
          <c:showBubbleSize val="0"/>
        </c:dLbls>
        <c:gapWidth val="219"/>
        <c:overlap val="-27"/>
        <c:axId val="455673119"/>
        <c:axId val="456595455"/>
      </c:barChart>
      <c:catAx>
        <c:axId val="45567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6595455"/>
        <c:crosses val="autoZero"/>
        <c:auto val="1"/>
        <c:lblAlgn val="ctr"/>
        <c:lblOffset val="100"/>
        <c:noMultiLvlLbl val="0"/>
      </c:catAx>
      <c:valAx>
        <c:axId val="456595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7311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Todos los asalariados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B94-46A6-812A-3533CA342E01}"/>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clave'!$M$21:$Q$21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B94-46A6-812A-3533CA342E01}"/>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Dirección ejecutiva (CEO y subordinados directos del CEO)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D75-4551-9DCC-96060D12EA7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clave'!$M$22:$Q$22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D75-4551-9DCC-96060D12EA7A}"/>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Gerentes de personas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9AE0-46D6-B5F7-0AE93A8134EC}"/>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clave'!$M$23:$Q$23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AE0-46D6-B5F7-0AE93A8134EC}"/>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73855"/>
        <c:crosses val="autoZero"/>
        <c:auto val="1"/>
        <c:lblAlgn val="ctr"/>
        <c:lblOffset val="100"/>
        <c:noMultiLvlLbl val="0"/>
      </c:catAx>
      <c:valAx>
        <c:axId val="8458738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8175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r>
              <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Agentes con licencia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DEF-49FB-A47C-C67D6264DD78}"/>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clave'!$M$24:$Q$24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DEF-49FB-A47C-C67D6264DD78}"/>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Miembros del consejo de administración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B4D-4930-BF9D-A4280C0FA0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clave'!$M$27:$Q$27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5B4D-4930-BF9D-A4280C0FA03E}"/>
            </c:ext>
          </c:extLst>
        </c:ser>
        <c:dLbls>
          <c:showLegendKey val="0"/>
          <c:showVal val="0"/>
          <c:showCatName val="0"/>
          <c:showSerName val="0"/>
          <c:showPercent val="0"/>
          <c:showBubbleSize val="0"/>
        </c:dLbls>
        <c:gapWidth val="219"/>
        <c:overlap val="-27"/>
        <c:axId val="455673119"/>
        <c:axId val="456595455"/>
      </c:barChart>
      <c:catAx>
        <c:axId val="45567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6595455"/>
        <c:crosses val="autoZero"/>
        <c:auto val="1"/>
        <c:lblAlgn val="ctr"/>
        <c:lblOffset val="100"/>
        <c:noMultiLvlLbl val="0"/>
      </c:catAx>
      <c:valAx>
        <c:axId val="4565954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7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Todos los asalariados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C66-4916-BA52-FD80EAC36B7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clave'!$M$28:$Q$28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1C66-4916-BA52-FD80EAC36B75}"/>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Dirección ejecutiva (CEO y subordinados directos del CEO)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223-4C14-90C0-8F867676D5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clave'!$M$29:$Q$29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5223-4C14-90C0-8F867676D5D0}"/>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'Perfil de las aseguradoras'!$A$37:$A$40</c:f>
              <c:strCache>
                <c:ptCount val="4"/>
                <c:pt idx="0">
                  <c:v>Inferior o igual a 100</c:v>
                </c:pt>
                <c:pt idx="1">
                  <c:v>101-500</c:v>
                </c:pt>
                <c:pt idx="2">
                  <c:v>501-1000</c:v>
                </c:pt>
                <c:pt idx="3">
                  <c:v>Más de 1000</c:v>
                </c:pt>
              </c:strCache>
            </c:strRef>
          </c:cat>
          <c:val>
            <c:numRef>
              <c:f>'Perfil de las aseguradoras'!$B$37:$B$40</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BEE5-427A-82B7-FBA1EF186FCA}"/>
            </c:ext>
          </c:extLst>
        </c:ser>
        <c:dLbls>
          <c:showLegendKey val="0"/>
          <c:showVal val="0"/>
          <c:showCatName val="0"/>
          <c:showSerName val="0"/>
          <c:showPercent val="0"/>
          <c:showBubbleSize val="0"/>
        </c:dLbls>
        <c:gapWidth val="219"/>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Gerentes de personas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3876-4EBD-A8F4-6086155D83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clave'!$M$30:$Q$30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3876-4EBD-A8F4-6086155D8323}"/>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73855"/>
        <c:crosses val="autoZero"/>
        <c:auto val="1"/>
        <c:lblAlgn val="ctr"/>
        <c:lblOffset val="100"/>
        <c:noMultiLvlLbl val="0"/>
      </c:catAx>
      <c:valAx>
        <c:axId val="8458738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81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Agentes individuales con licencia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DDD-4D36-933F-367F73731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clave'!$M$31:$Q$31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7DDD-4D36-933F-367F7373110D}"/>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Miembros del consejo de administración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EFD-4D28-B339-13C8A12CF1D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clave'!$M$34:$Q$34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5EFD-4D28-B339-13C8A12CF1DB}"/>
            </c:ext>
          </c:extLst>
        </c:ser>
        <c:dLbls>
          <c:showLegendKey val="0"/>
          <c:showVal val="0"/>
          <c:showCatName val="0"/>
          <c:showSerName val="0"/>
          <c:showPercent val="0"/>
          <c:showBubbleSize val="0"/>
        </c:dLbls>
        <c:gapWidth val="219"/>
        <c:overlap val="-27"/>
        <c:axId val="455673119"/>
        <c:axId val="456595455"/>
      </c:barChart>
      <c:catAx>
        <c:axId val="45567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6595455"/>
        <c:crosses val="autoZero"/>
        <c:auto val="1"/>
        <c:lblAlgn val="ctr"/>
        <c:lblOffset val="100"/>
        <c:noMultiLvlLbl val="0"/>
      </c:catAx>
      <c:valAx>
        <c:axId val="4565954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7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Todos los asalariados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9C8-4B5C-B42D-2D4468C85D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clave'!$M$35:$Q$35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19C8-4B5C-B42D-2D4468C85D87}"/>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Dirección ejecutiva (CEO y subordinados directos del CEO)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897E-478A-BD8B-3D1FCE23ED4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clave'!$M$36:$Q$36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897E-478A-BD8B-3D1FCE23ED43}"/>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400" b="0" i="0" u="none" strike="noStrike" kern="1200" spc="0" baseline="0">
                <a:solidFill>
                  <a:sysClr val="windowText" lastClr="000000">
                    <a:lumMod val="65000"/>
                    <a:lumOff val="35000"/>
                  </a:sysClr>
                </a:solidFill>
                <a:effectLst/>
                <a:latin typeface="Arial" panose="020B0604020202020204" pitchFamily="34" charset="0"/>
                <a:cs typeface="Arial" panose="020B0604020202020204" pitchFamily="34" charset="0"/>
              </a:rPr>
              <a:t>Gerentes de personas </a:t>
            </a:r>
            <a:endPar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7F6-427C-821C-8347196E0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clave'!$M$37:$Q$37</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27F6-427C-821C-8347196E0FF1}"/>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73855"/>
        <c:crosses val="autoZero"/>
        <c:auto val="1"/>
        <c:lblAlgn val="ctr"/>
        <c:lblOffset val="100"/>
        <c:noMultiLvlLbl val="0"/>
      </c:catAx>
      <c:valAx>
        <c:axId val="8458738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81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Agentes con licencia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EE5B-4790-90F4-B187C5AB4F4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clave'!$M$38:$Q$38</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EE5B-4790-90F4-B187C5AB4F40}"/>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400" b="0" i="0" u="none" strike="noStrike" kern="1200" spc="0" baseline="0">
                <a:solidFill>
                  <a:sysClr val="windowText" lastClr="000000">
                    <a:lumMod val="65000"/>
                    <a:lumOff val="35000"/>
                  </a:sysClr>
                </a:solidFill>
                <a:effectLst/>
                <a:latin typeface="Arial" panose="020B0604020202020204" pitchFamily="34" charset="0"/>
                <a:cs typeface="Arial" panose="020B0604020202020204" pitchFamily="34" charset="0"/>
              </a:rPr>
              <a:t>Todos los asalariados </a:t>
            </a:r>
            <a:endPar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5A0-4218-B31A-A93BFE11AA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clave'!$M$41:$Q$41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A5A0-4218-B31A-A93BFE11AAC5}"/>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Dirección ejecutiva (CEO y subordinados directos del CEO)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80F-4621-81E9-B3C588E4D75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clave'!$M$42:$Q$42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780F-4621-81E9-B3C588E4D75F}"/>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400" b="0" i="0" u="none" strike="noStrike" kern="1200" spc="0" baseline="0">
                <a:solidFill>
                  <a:sysClr val="windowText" lastClr="000000">
                    <a:lumMod val="65000"/>
                    <a:lumOff val="35000"/>
                  </a:sysClr>
                </a:solidFill>
                <a:effectLst/>
                <a:latin typeface="Arial" panose="020B0604020202020204" pitchFamily="34" charset="0"/>
                <a:cs typeface="Arial" panose="020B0604020202020204" pitchFamily="34" charset="0"/>
              </a:rPr>
              <a:t>Gerentes de personas </a:t>
            </a:r>
            <a:endPar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ACF-4B94-BBDE-A7D7CAF9120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clave'!$M$43:$Q$43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5ACF-4B94-BBDE-A7D7CAF91203}"/>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73855"/>
        <c:crosses val="autoZero"/>
        <c:auto val="1"/>
        <c:lblAlgn val="ctr"/>
        <c:lblOffset val="100"/>
        <c:noMultiLvlLbl val="0"/>
      </c:catAx>
      <c:valAx>
        <c:axId val="8458738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81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'Aseguradoras Org DEI Perfil'!$A$11:$A$14</c:f>
              <c:strCache>
                <c:ptCount val="4"/>
                <c:pt idx="0">
                  <c:v>Sí</c:v>
                </c:pt>
                <c:pt idx="1">
                  <c:v>No</c:v>
                </c:pt>
                <c:pt idx="2">
                  <c:v>En curso</c:v>
                </c:pt>
                <c:pt idx="3">
                  <c:v>A veces</c:v>
                </c:pt>
              </c:strCache>
            </c:strRef>
          </c:cat>
          <c:val>
            <c:numRef>
              <c:f>'Aseguradoras Org DEI Perfil'!$B$11:$B$14</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BE56-440C-8A19-CFF07B9FEF6B}"/>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rPr>
              <a:t>Agentes con licencia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19A-4843-AD3D-5E37BC813D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clave'!$M$44:$Q$44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119A-4843-AD3D-5E37BC813DE3}"/>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400" b="0" i="0" u="none" strike="noStrike" kern="1200" spc="0" baseline="0">
                <a:solidFill>
                  <a:sysClr val="windowText" lastClr="000000">
                    <a:lumMod val="65000"/>
                    <a:lumOff val="35000"/>
                  </a:sysClr>
                </a:solidFill>
                <a:effectLst/>
                <a:latin typeface="Arial" panose="020B0604020202020204" pitchFamily="34" charset="0"/>
                <a:cs typeface="Arial" panose="020B0604020202020204" pitchFamily="34" charset="0"/>
              </a:rPr>
              <a:t>Todos los asalariados </a:t>
            </a:r>
            <a:endPar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EFDB-4019-900A-8291A955ED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clave'!$M$47:$Q$47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EFDB-4019-900A-8291A955EDF4}"/>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DE" sz="1400" b="0" i="0" u="none" strike="noStrike" kern="1200" spc="0" baseline="0">
                <a:solidFill>
                  <a:sysClr val="windowText" lastClr="000000">
                    <a:lumMod val="65000"/>
                    <a:lumOff val="35000"/>
                  </a:sysClr>
                </a:solidFill>
                <a:effectLst/>
                <a:latin typeface="Arial" panose="020B0604020202020204" pitchFamily="34" charset="0"/>
                <a:cs typeface="Arial" panose="020B0604020202020204" pitchFamily="34" charset="0"/>
              </a:rPr>
              <a:t>Agentes con licencia </a:t>
            </a:r>
            <a:endParaRPr lang="en-US" sz="1400" b="0" i="0" u="none" strike="noStrike" kern="1200" spc="0" baseline="0">
              <a:solidFill>
                <a:sysClr val="windowText" lastClr="000000">
                  <a:lumMod val="65000"/>
                  <a:lumOff val="35000"/>
                </a:sysClr>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F57F-4D60-9FBD-6F6C415E862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clave'!$M$48:$Q$48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F57F-4D60-9FBD-6F6C415E8627}"/>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'Aseguradoras Org DEI Perfil'!$A$37:$A$40</c:f>
              <c:strCache>
                <c:ptCount val="4"/>
                <c:pt idx="0">
                  <c:v>Sí</c:v>
                </c:pt>
                <c:pt idx="1">
                  <c:v>No</c:v>
                </c:pt>
                <c:pt idx="2">
                  <c:v>En curso</c:v>
                </c:pt>
                <c:pt idx="3">
                  <c:v>A veces</c:v>
                </c:pt>
              </c:strCache>
            </c:strRef>
          </c:cat>
          <c:val>
            <c:numRef>
              <c:f>'Aseguradoras Org DEI Perfil'!$B$37:$B$40</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4143-4E16-A60F-F32D32543E83}"/>
            </c:ext>
          </c:extLst>
        </c:ser>
        <c:dLbls>
          <c:showLegendKey val="0"/>
          <c:showVal val="0"/>
          <c:showCatName val="0"/>
          <c:showSerName val="0"/>
          <c:showPercent val="0"/>
          <c:showBubbleSize val="0"/>
        </c:dLbls>
        <c:gapWidth val="219"/>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'Aseguradoras Org DEI Perfil'!$A$49:$A$52</c:f>
              <c:strCache>
                <c:ptCount val="4"/>
                <c:pt idx="0">
                  <c:v>Sí</c:v>
                </c:pt>
                <c:pt idx="1">
                  <c:v>No</c:v>
                </c:pt>
                <c:pt idx="2">
                  <c:v>En curso</c:v>
                </c:pt>
                <c:pt idx="3">
                  <c:v>A veces</c:v>
                </c:pt>
              </c:strCache>
            </c:strRef>
          </c:cat>
          <c:val>
            <c:numRef>
              <c:f>'Aseguradoras Org DEI Perfil'!$B$49:$B$52</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4143-4E16-A60F-F32D32543E83}"/>
            </c:ext>
          </c:extLst>
        </c:ser>
        <c:dLbls>
          <c:showLegendKey val="0"/>
          <c:showVal val="0"/>
          <c:showCatName val="0"/>
          <c:showSerName val="0"/>
          <c:showPercent val="0"/>
          <c:showBubbleSize val="0"/>
        </c:dLbls>
        <c:gapWidth val="219"/>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'Aseguradoras Org DEI Perfil'!$A$59:$A$62</c:f>
              <c:strCache>
                <c:ptCount val="4"/>
                <c:pt idx="0">
                  <c:v>Sí</c:v>
                </c:pt>
                <c:pt idx="1">
                  <c:v>No</c:v>
                </c:pt>
                <c:pt idx="2">
                  <c:v>En curso</c:v>
                </c:pt>
                <c:pt idx="3">
                  <c:v>A veces</c:v>
                </c:pt>
              </c:strCache>
            </c:strRef>
          </c:cat>
          <c:val>
            <c:numRef>
              <c:f>'Aseguradoras Org DEI Perfil'!$B$59:$B$62</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BB90-4C8C-8CEC-A1020ECB60DC}"/>
            </c:ext>
          </c:extLst>
        </c:ser>
        <c:dLbls>
          <c:showLegendKey val="0"/>
          <c:showVal val="0"/>
          <c:showCatName val="0"/>
          <c:showSerName val="0"/>
          <c:showPercent val="0"/>
          <c:showBubbleSize val="0"/>
        </c:dLbls>
        <c:gapWidth val="219"/>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oddFooter>&amp;L&amp;"Arial,Regular"&amp;8&amp;K04+000Developed by: Access to Insurance Initiative&amp;C&amp;"Arial,Regular"&amp;8&amp;K04+000
https://www.a2ii.org/en/home&amp;R&amp;"Arial,Regular"&amp;8&amp;K04+000&amp;P</c:oddFooter>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'Aseguradoras Org DEI Perfil'!$A$25:$A$28</c:f>
              <c:strCache>
                <c:ptCount val="4"/>
                <c:pt idx="0">
                  <c:v>Sí</c:v>
                </c:pt>
                <c:pt idx="1">
                  <c:v>No</c:v>
                </c:pt>
                <c:pt idx="2">
                  <c:v>En curso</c:v>
                </c:pt>
                <c:pt idx="3">
                  <c:v>A veces</c:v>
                </c:pt>
              </c:strCache>
            </c:strRef>
          </c:cat>
          <c:val>
            <c:numRef>
              <c:f>'Aseguradoras Org DEI Perfil'!$B$25:$B$28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BE56-440C-8A19-CFF07B9FEF6B}"/>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'Brecha salarial'!$A$11:$A$14</c:f>
              <c:strCache>
                <c:ptCount val="4"/>
                <c:pt idx="0">
                  <c:v>Sí</c:v>
                </c:pt>
                <c:pt idx="1">
                  <c:v>No</c:v>
                </c:pt>
                <c:pt idx="2">
                  <c:v>En curso</c:v>
                </c:pt>
                <c:pt idx="3">
                  <c:v>A veces</c:v>
                </c:pt>
              </c:strCache>
            </c:strRef>
          </c:cat>
          <c:val>
            <c:numRef>
              <c:f>'Brecha salarial'!$B$11:$B$14</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9877-4D2F-918A-42EFE3CCB5F6}"/>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jpeg"/><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8" Type="http://schemas.openxmlformats.org/officeDocument/2006/relationships/chart" Target="../charts/chart14.xml"/><Relationship Id="rId13" Type="http://schemas.openxmlformats.org/officeDocument/2006/relationships/chart" Target="../charts/chart19.xml"/><Relationship Id="rId18" Type="http://schemas.openxmlformats.org/officeDocument/2006/relationships/chart" Target="../charts/chart20.xml"/><Relationship Id="rId3" Type="http://schemas.openxmlformats.org/officeDocument/2006/relationships/image" Target="../media/image4.png"/><Relationship Id="rId21" Type="http://schemas.openxmlformats.org/officeDocument/2006/relationships/image" Target="../media/image11.svg"/><Relationship Id="rId7" Type="http://schemas.openxmlformats.org/officeDocument/2006/relationships/chart" Target="../charts/chart13.xml"/><Relationship Id="rId12" Type="http://schemas.openxmlformats.org/officeDocument/2006/relationships/chart" Target="../charts/chart18.xml"/><Relationship Id="rId17" Type="http://schemas.openxmlformats.org/officeDocument/2006/relationships/image" Target="../media/image9.svg"/><Relationship Id="rId2" Type="http://schemas.openxmlformats.org/officeDocument/2006/relationships/image" Target="../media/image3.svg"/><Relationship Id="rId16" Type="http://schemas.openxmlformats.org/officeDocument/2006/relationships/image" Target="../media/image8.png"/><Relationship Id="rId20" Type="http://schemas.openxmlformats.org/officeDocument/2006/relationships/image" Target="../media/image10.png"/><Relationship Id="rId1" Type="http://schemas.openxmlformats.org/officeDocument/2006/relationships/image" Target="../media/image2.png"/><Relationship Id="rId6" Type="http://schemas.openxmlformats.org/officeDocument/2006/relationships/chart" Target="../charts/chart12.xml"/><Relationship Id="rId11" Type="http://schemas.openxmlformats.org/officeDocument/2006/relationships/chart" Target="../charts/chart17.xml"/><Relationship Id="rId24" Type="http://schemas.openxmlformats.org/officeDocument/2006/relationships/image" Target="../media/image1.jpeg"/><Relationship Id="rId5" Type="http://schemas.openxmlformats.org/officeDocument/2006/relationships/chart" Target="../charts/chart11.xml"/><Relationship Id="rId15" Type="http://schemas.openxmlformats.org/officeDocument/2006/relationships/image" Target="../media/image7.svg"/><Relationship Id="rId23" Type="http://schemas.openxmlformats.org/officeDocument/2006/relationships/image" Target="../media/image13.svg"/><Relationship Id="rId10" Type="http://schemas.openxmlformats.org/officeDocument/2006/relationships/chart" Target="../charts/chart16.xml"/><Relationship Id="rId19" Type="http://schemas.openxmlformats.org/officeDocument/2006/relationships/chart" Target="../charts/chart21.xml"/><Relationship Id="rId4" Type="http://schemas.openxmlformats.org/officeDocument/2006/relationships/image" Target="../media/image5.svg"/><Relationship Id="rId9" Type="http://schemas.openxmlformats.org/officeDocument/2006/relationships/chart" Target="../charts/chart15.xml"/><Relationship Id="rId14" Type="http://schemas.openxmlformats.org/officeDocument/2006/relationships/image" Target="../media/image6.png"/><Relationship Id="rId22"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chart" Target="../charts/chart26.xml"/><Relationship Id="rId4" Type="http://schemas.openxmlformats.org/officeDocument/2006/relationships/chart" Target="../charts/chart2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chart" Target="../charts/chart31.xml"/><Relationship Id="rId4" Type="http://schemas.openxmlformats.org/officeDocument/2006/relationships/chart" Target="../charts/chart3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5" Type="http://schemas.openxmlformats.org/officeDocument/2006/relationships/chart" Target="../charts/chart36.xml"/><Relationship Id="rId4" Type="http://schemas.openxmlformats.org/officeDocument/2006/relationships/chart" Target="../charts/chart3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twoCellAnchor>
    <xdr:from>
      <xdr:col>3</xdr:col>
      <xdr:colOff>133350</xdr:colOff>
      <xdr:row>0</xdr:row>
      <xdr:rowOff>47625</xdr:rowOff>
    </xdr:from>
    <xdr:to>
      <xdr:col>12</xdr:col>
      <xdr:colOff>311150</xdr:colOff>
      <xdr:row>2</xdr:row>
      <xdr:rowOff>19050</xdr:rowOff>
    </xdr:to>
    <xdr:sp macro="" textlink="">
      <xdr:nvSpPr>
        <xdr:cNvPr id="4" name="Callout: Line with Border and Accent Bar 3">
          <a:extLst>
            <a:ext uri="{FF2B5EF4-FFF2-40B4-BE49-F238E27FC236}">
              <a16:creationId xmlns:a16="http://schemas.microsoft.com/office/drawing/2014/main" id="{4F165CDE-8979-4065-8D51-C1CE2433A2A6}"/>
            </a:ext>
          </a:extLst>
        </xdr:cNvPr>
        <xdr:cNvSpPr/>
      </xdr:nvSpPr>
      <xdr:spPr>
        <a:xfrm>
          <a:off x="2279650" y="47625"/>
          <a:ext cx="6604000" cy="587375"/>
        </a:xfrm>
        <a:prstGeom prst="accentBorderCallout1">
          <a:avLst>
            <a:gd name="adj1" fmla="val 24811"/>
            <a:gd name="adj2" fmla="val -1938"/>
            <a:gd name="adj3" fmla="val 220512"/>
            <a:gd name="adj4" fmla="val -4203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1100" b="0" i="1">
              <a:solidFill>
                <a:schemeClr val="accent6">
                  <a:lumMod val="75000"/>
                </a:schemeClr>
              </a:solidFill>
              <a:effectLst/>
              <a:latin typeface="Arial" panose="020B0604020202020204" pitchFamily="34" charset="0"/>
              <a:ea typeface="+mn-ea"/>
              <a:cs typeface="Arial" panose="020B0604020202020204" pitchFamily="34" charset="0"/>
            </a:rPr>
            <a:t>Instrucciones para los reguladores: </a:t>
          </a:r>
        </a:p>
        <a:p>
          <a:r>
            <a:rPr lang="en-US" sz="1100" b="0" i="1">
              <a:solidFill>
                <a:schemeClr val="accent6">
                  <a:lumMod val="75000"/>
                </a:schemeClr>
              </a:solidFill>
              <a:effectLst/>
              <a:latin typeface="Arial" panose="020B0604020202020204" pitchFamily="34" charset="0"/>
              <a:ea typeface="+mn-ea"/>
              <a:cs typeface="Arial" panose="020B0604020202020204" pitchFamily="34" charset="0"/>
            </a:rPr>
            <a:t>Pegue la fila de resultados a partir de la fila no. 5 en adelante para cada asegurador, seleccionando "Pegar especial como valores y formato numérico".  NO realice ninguna edición manual en esta hoja.</a:t>
          </a:r>
        </a:p>
        <a:p>
          <a:pPr algn="l"/>
          <a:endParaRPr lang="en-US" sz="1100" b="0">
            <a:solidFill>
              <a:schemeClr val="accent6">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344010</xdr:colOff>
      <xdr:row>4</xdr:row>
      <xdr:rowOff>94409</xdr:rowOff>
    </xdr:from>
    <xdr:to>
      <xdr:col>9</xdr:col>
      <xdr:colOff>76973</xdr:colOff>
      <xdr:row>19</xdr:row>
      <xdr:rowOff>124609</xdr:rowOff>
    </xdr:to>
    <xdr:graphicFrame macro="">
      <xdr:nvGraphicFramePr>
        <xdr:cNvPr id="2" name="Chart 1">
          <a:extLst>
            <a:ext uri="{FF2B5EF4-FFF2-40B4-BE49-F238E27FC236}">
              <a16:creationId xmlns:a16="http://schemas.microsoft.com/office/drawing/2014/main" id="{25DD3B91-1114-4D24-8C4B-3C9E7EDF5A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333656</xdr:colOff>
      <xdr:row>20</xdr:row>
      <xdr:rowOff>154081</xdr:rowOff>
    </xdr:from>
    <xdr:to>
      <xdr:col>9</xdr:col>
      <xdr:colOff>57150</xdr:colOff>
      <xdr:row>36</xdr:row>
      <xdr:rowOff>36922</xdr:rowOff>
    </xdr:to>
    <xdr:graphicFrame macro="">
      <xdr:nvGraphicFramePr>
        <xdr:cNvPr id="5" name="Chart 4">
          <a:extLst>
            <a:ext uri="{FF2B5EF4-FFF2-40B4-BE49-F238E27FC236}">
              <a16:creationId xmlns:a16="http://schemas.microsoft.com/office/drawing/2014/main" id="{6C1E53C7-33D7-450F-AD9B-AA019F170A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1685925</xdr:colOff>
      <xdr:row>0</xdr:row>
      <xdr:rowOff>133350</xdr:rowOff>
    </xdr:from>
    <xdr:to>
      <xdr:col>0</xdr:col>
      <xdr:colOff>2802505</xdr:colOff>
      <xdr:row>1</xdr:row>
      <xdr:rowOff>465702</xdr:rowOff>
    </xdr:to>
    <xdr:pic>
      <xdr:nvPicPr>
        <xdr:cNvPr id="2" name="Picture 1" descr="Access to Insurance Initiative (A2ii) | LinkedIn">
          <a:extLst>
            <a:ext uri="{FF2B5EF4-FFF2-40B4-BE49-F238E27FC236}">
              <a16:creationId xmlns:a16="http://schemas.microsoft.com/office/drawing/2014/main" id="{3108A137-40DB-4C6A-B6D8-8961CD163D6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872" b="28215"/>
        <a:stretch/>
      </xdr:blipFill>
      <xdr:spPr bwMode="auto">
        <a:xfrm>
          <a:off x="1685925" y="133350"/>
          <a:ext cx="1116580" cy="494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47624</xdr:colOff>
      <xdr:row>7</xdr:row>
      <xdr:rowOff>19049</xdr:rowOff>
    </xdr:from>
    <xdr:to>
      <xdr:col>11</xdr:col>
      <xdr:colOff>104775</xdr:colOff>
      <xdr:row>19</xdr:row>
      <xdr:rowOff>140969</xdr:rowOff>
    </xdr:to>
    <xdr:graphicFrame macro="">
      <xdr:nvGraphicFramePr>
        <xdr:cNvPr id="3" name="Chart 2">
          <a:extLst>
            <a:ext uri="{FF2B5EF4-FFF2-40B4-BE49-F238E27FC236}">
              <a16:creationId xmlns:a16="http://schemas.microsoft.com/office/drawing/2014/main" id="{5E32261A-E8AE-4D95-BEEB-F75226B651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47623</xdr:colOff>
      <xdr:row>20</xdr:row>
      <xdr:rowOff>152401</xdr:rowOff>
    </xdr:from>
    <xdr:to>
      <xdr:col>11</xdr:col>
      <xdr:colOff>114299</xdr:colOff>
      <xdr:row>33</xdr:row>
      <xdr:rowOff>140971</xdr:rowOff>
    </xdr:to>
    <xdr:graphicFrame macro="">
      <xdr:nvGraphicFramePr>
        <xdr:cNvPr id="4" name="Chart 3">
          <a:extLst>
            <a:ext uri="{FF2B5EF4-FFF2-40B4-BE49-F238E27FC236}">
              <a16:creationId xmlns:a16="http://schemas.microsoft.com/office/drawing/2014/main" id="{88B6363D-7344-4DE7-9211-BF803B84C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47624</xdr:colOff>
      <xdr:row>35</xdr:row>
      <xdr:rowOff>171450</xdr:rowOff>
    </xdr:from>
    <xdr:to>
      <xdr:col>10</xdr:col>
      <xdr:colOff>504824</xdr:colOff>
      <xdr:row>46</xdr:row>
      <xdr:rowOff>64770</xdr:rowOff>
    </xdr:to>
    <xdr:graphicFrame macro="">
      <xdr:nvGraphicFramePr>
        <xdr:cNvPr id="5" name="Chart 4">
          <a:extLst>
            <a:ext uri="{FF2B5EF4-FFF2-40B4-BE49-F238E27FC236}">
              <a16:creationId xmlns:a16="http://schemas.microsoft.com/office/drawing/2014/main" id="{54563494-8B44-4586-878C-0FC3833FE5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1685925</xdr:colOff>
      <xdr:row>0</xdr:row>
      <xdr:rowOff>133350</xdr:rowOff>
    </xdr:from>
    <xdr:to>
      <xdr:col>0</xdr:col>
      <xdr:colOff>2802505</xdr:colOff>
      <xdr:row>1</xdr:row>
      <xdr:rowOff>465702</xdr:rowOff>
    </xdr:to>
    <xdr:pic>
      <xdr:nvPicPr>
        <xdr:cNvPr id="2" name="Picture 1" descr="Access to Insurance Initiative (A2ii) | LinkedIn">
          <a:extLst>
            <a:ext uri="{FF2B5EF4-FFF2-40B4-BE49-F238E27FC236}">
              <a16:creationId xmlns:a16="http://schemas.microsoft.com/office/drawing/2014/main" id="{A52FEC99-D1D8-40CC-BF03-8C71255EA3C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872" b="28215"/>
        <a:stretch/>
      </xdr:blipFill>
      <xdr:spPr bwMode="auto">
        <a:xfrm>
          <a:off x="1685925" y="133350"/>
          <a:ext cx="1116580" cy="494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47624</xdr:colOff>
      <xdr:row>7</xdr:row>
      <xdr:rowOff>19050</xdr:rowOff>
    </xdr:from>
    <xdr:to>
      <xdr:col>11</xdr:col>
      <xdr:colOff>104775</xdr:colOff>
      <xdr:row>17</xdr:row>
      <xdr:rowOff>38101</xdr:rowOff>
    </xdr:to>
    <xdr:graphicFrame macro="">
      <xdr:nvGraphicFramePr>
        <xdr:cNvPr id="3" name="Chart 2">
          <a:extLst>
            <a:ext uri="{FF2B5EF4-FFF2-40B4-BE49-F238E27FC236}">
              <a16:creationId xmlns:a16="http://schemas.microsoft.com/office/drawing/2014/main" id="{5DDA3AA8-8212-434D-88EC-C7B61B358A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47624</xdr:colOff>
      <xdr:row>34</xdr:row>
      <xdr:rowOff>104775</xdr:rowOff>
    </xdr:from>
    <xdr:to>
      <xdr:col>10</xdr:col>
      <xdr:colOff>409574</xdr:colOff>
      <xdr:row>43</xdr:row>
      <xdr:rowOff>142875</xdr:rowOff>
    </xdr:to>
    <xdr:graphicFrame macro="">
      <xdr:nvGraphicFramePr>
        <xdr:cNvPr id="5" name="Chart 4">
          <a:extLst>
            <a:ext uri="{FF2B5EF4-FFF2-40B4-BE49-F238E27FC236}">
              <a16:creationId xmlns:a16="http://schemas.microsoft.com/office/drawing/2014/main" id="{20204FE4-4AE5-4A66-9386-335257C49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57149</xdr:colOff>
      <xdr:row>45</xdr:row>
      <xdr:rowOff>85725</xdr:rowOff>
    </xdr:from>
    <xdr:to>
      <xdr:col>11</xdr:col>
      <xdr:colOff>9524</xdr:colOff>
      <xdr:row>53</xdr:row>
      <xdr:rowOff>123825</xdr:rowOff>
    </xdr:to>
    <xdr:graphicFrame macro="">
      <xdr:nvGraphicFramePr>
        <xdr:cNvPr id="6" name="Chart 5">
          <a:extLst>
            <a:ext uri="{FF2B5EF4-FFF2-40B4-BE49-F238E27FC236}">
              <a16:creationId xmlns:a16="http://schemas.microsoft.com/office/drawing/2014/main" id="{B9746520-3A14-492C-E1E5-23A5F4679F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19050</xdr:colOff>
      <xdr:row>55</xdr:row>
      <xdr:rowOff>104775</xdr:rowOff>
    </xdr:from>
    <xdr:to>
      <xdr:col>10</xdr:col>
      <xdr:colOff>381000</xdr:colOff>
      <xdr:row>62</xdr:row>
      <xdr:rowOff>152400</xdr:rowOff>
    </xdr:to>
    <xdr:graphicFrame macro="">
      <xdr:nvGraphicFramePr>
        <xdr:cNvPr id="7" name="Chart 6">
          <a:extLst>
            <a:ext uri="{FF2B5EF4-FFF2-40B4-BE49-F238E27FC236}">
              <a16:creationId xmlns:a16="http://schemas.microsoft.com/office/drawing/2014/main" id="{D9B41E3B-F96A-4855-A28B-DCD374589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57149</xdr:colOff>
      <xdr:row>18</xdr:row>
      <xdr:rowOff>95250</xdr:rowOff>
    </xdr:from>
    <xdr:to>
      <xdr:col>11</xdr:col>
      <xdr:colOff>114300</xdr:colOff>
      <xdr:row>29</xdr:row>
      <xdr:rowOff>152401</xdr:rowOff>
    </xdr:to>
    <xdr:graphicFrame macro="">
      <xdr:nvGraphicFramePr>
        <xdr:cNvPr id="8" name="Chart 7">
          <a:extLst>
            <a:ext uri="{FF2B5EF4-FFF2-40B4-BE49-F238E27FC236}">
              <a16:creationId xmlns:a16="http://schemas.microsoft.com/office/drawing/2014/main" id="{38C5F706-BB88-7D41-221F-B5C9761C84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1685925</xdr:colOff>
      <xdr:row>0</xdr:row>
      <xdr:rowOff>133350</xdr:rowOff>
    </xdr:from>
    <xdr:to>
      <xdr:col>0</xdr:col>
      <xdr:colOff>2802505</xdr:colOff>
      <xdr:row>1</xdr:row>
      <xdr:rowOff>465702</xdr:rowOff>
    </xdr:to>
    <xdr:pic>
      <xdr:nvPicPr>
        <xdr:cNvPr id="2" name="Picture 1" descr="Access to Insurance Initiative (A2ii) | LinkedIn">
          <a:extLst>
            <a:ext uri="{FF2B5EF4-FFF2-40B4-BE49-F238E27FC236}">
              <a16:creationId xmlns:a16="http://schemas.microsoft.com/office/drawing/2014/main" id="{6C1851C7-3381-455B-AE9E-4C0C64CC1E1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872" b="28215"/>
        <a:stretch/>
      </xdr:blipFill>
      <xdr:spPr bwMode="auto">
        <a:xfrm>
          <a:off x="1685925" y="133350"/>
          <a:ext cx="1116580" cy="494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47624</xdr:colOff>
      <xdr:row>7</xdr:row>
      <xdr:rowOff>19050</xdr:rowOff>
    </xdr:from>
    <xdr:to>
      <xdr:col>11</xdr:col>
      <xdr:colOff>104775</xdr:colOff>
      <xdr:row>17</xdr:row>
      <xdr:rowOff>38101</xdr:rowOff>
    </xdr:to>
    <xdr:graphicFrame macro="">
      <xdr:nvGraphicFramePr>
        <xdr:cNvPr id="3" name="Chart 2">
          <a:extLst>
            <a:ext uri="{FF2B5EF4-FFF2-40B4-BE49-F238E27FC236}">
              <a16:creationId xmlns:a16="http://schemas.microsoft.com/office/drawing/2014/main" id="{76657025-733E-4C3D-9686-471910F040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47624</xdr:colOff>
      <xdr:row>18</xdr:row>
      <xdr:rowOff>114300</xdr:rowOff>
    </xdr:from>
    <xdr:to>
      <xdr:col>11</xdr:col>
      <xdr:colOff>104775</xdr:colOff>
      <xdr:row>27</xdr:row>
      <xdr:rowOff>152401</xdr:rowOff>
    </xdr:to>
    <xdr:graphicFrame macro="">
      <xdr:nvGraphicFramePr>
        <xdr:cNvPr id="8" name="Chart 7">
          <a:extLst>
            <a:ext uri="{FF2B5EF4-FFF2-40B4-BE49-F238E27FC236}">
              <a16:creationId xmlns:a16="http://schemas.microsoft.com/office/drawing/2014/main" id="{BFCB6CF0-DF74-B006-C1E2-ADDFC6B78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255406</xdr:colOff>
      <xdr:row>19</xdr:row>
      <xdr:rowOff>39206</xdr:rowOff>
    </xdr:from>
    <xdr:to>
      <xdr:col>0</xdr:col>
      <xdr:colOff>610591</xdr:colOff>
      <xdr:row>20</xdr:row>
      <xdr:rowOff>782</xdr:rowOff>
    </xdr:to>
    <xdr:pic>
      <xdr:nvPicPr>
        <xdr:cNvPr id="2" name="Graphic 1" descr="Group of women with solid fill">
          <a:extLst>
            <a:ext uri="{FF2B5EF4-FFF2-40B4-BE49-F238E27FC236}">
              <a16:creationId xmlns:a16="http://schemas.microsoft.com/office/drawing/2014/main" id="{5E00B5A5-DF25-41F5-969C-7D4F65BFAF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5406" y="7259156"/>
          <a:ext cx="355185" cy="390201"/>
        </a:xfrm>
        <a:prstGeom prst="rect">
          <a:avLst/>
        </a:prstGeom>
      </xdr:spPr>
    </xdr:pic>
    <xdr:clientData/>
  </xdr:twoCellAnchor>
  <xdr:twoCellAnchor editAs="oneCell">
    <xdr:from>
      <xdr:col>0</xdr:col>
      <xdr:colOff>637647</xdr:colOff>
      <xdr:row>19</xdr:row>
      <xdr:rowOff>45884</xdr:rowOff>
    </xdr:from>
    <xdr:to>
      <xdr:col>0</xdr:col>
      <xdr:colOff>981696</xdr:colOff>
      <xdr:row>20</xdr:row>
      <xdr:rowOff>0</xdr:rowOff>
    </xdr:to>
    <xdr:pic>
      <xdr:nvPicPr>
        <xdr:cNvPr id="3" name="Graphic 2" descr="Group of men with solid fill">
          <a:extLst>
            <a:ext uri="{FF2B5EF4-FFF2-40B4-BE49-F238E27FC236}">
              <a16:creationId xmlns:a16="http://schemas.microsoft.com/office/drawing/2014/main" id="{F1983DBF-A478-4A4D-9654-22B867D289D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647" y="7265834"/>
          <a:ext cx="344049" cy="382741"/>
        </a:xfrm>
        <a:prstGeom prst="rect">
          <a:avLst/>
        </a:prstGeom>
      </xdr:spPr>
    </xdr:pic>
    <xdr:clientData/>
  </xdr:twoCellAnchor>
  <xdr:twoCellAnchor>
    <xdr:from>
      <xdr:col>8</xdr:col>
      <xdr:colOff>0</xdr:colOff>
      <xdr:row>20</xdr:row>
      <xdr:rowOff>0</xdr:rowOff>
    </xdr:from>
    <xdr:to>
      <xdr:col>8</xdr:col>
      <xdr:colOff>0</xdr:colOff>
      <xdr:row>21</xdr:row>
      <xdr:rowOff>0</xdr:rowOff>
    </xdr:to>
    <xdr:graphicFrame macro="">
      <xdr:nvGraphicFramePr>
        <xdr:cNvPr id="4" name="Chart 3">
          <a:extLst>
            <a:ext uri="{FF2B5EF4-FFF2-40B4-BE49-F238E27FC236}">
              <a16:creationId xmlns:a16="http://schemas.microsoft.com/office/drawing/2014/main" id="{FF60619C-93A5-4D8B-B209-011921E5A4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21</xdr:row>
      <xdr:rowOff>0</xdr:rowOff>
    </xdr:from>
    <xdr:to>
      <xdr:col>8</xdr:col>
      <xdr:colOff>0</xdr:colOff>
      <xdr:row>22</xdr:row>
      <xdr:rowOff>0</xdr:rowOff>
    </xdr:to>
    <xdr:graphicFrame macro="">
      <xdr:nvGraphicFramePr>
        <xdr:cNvPr id="5" name="Chart 4">
          <a:extLst>
            <a:ext uri="{FF2B5EF4-FFF2-40B4-BE49-F238E27FC236}">
              <a16:creationId xmlns:a16="http://schemas.microsoft.com/office/drawing/2014/main" id="{0EA94C6F-58D7-4771-BAC1-AAE76CBF1B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23</xdr:row>
      <xdr:rowOff>0</xdr:rowOff>
    </xdr:from>
    <xdr:to>
      <xdr:col>8</xdr:col>
      <xdr:colOff>0</xdr:colOff>
      <xdr:row>24</xdr:row>
      <xdr:rowOff>0</xdr:rowOff>
    </xdr:to>
    <xdr:graphicFrame macro="">
      <xdr:nvGraphicFramePr>
        <xdr:cNvPr id="6" name="Chart 5">
          <a:extLst>
            <a:ext uri="{FF2B5EF4-FFF2-40B4-BE49-F238E27FC236}">
              <a16:creationId xmlns:a16="http://schemas.microsoft.com/office/drawing/2014/main" id="{4F0B6B4E-2ECC-4275-8C71-C044D09BE5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313384</xdr:colOff>
      <xdr:row>26</xdr:row>
      <xdr:rowOff>30923</xdr:rowOff>
    </xdr:from>
    <xdr:ext cx="355185" cy="380008"/>
    <xdr:pic>
      <xdr:nvPicPr>
        <xdr:cNvPr id="7" name="Graphic 6" descr="Group of women with solid fill">
          <a:extLst>
            <a:ext uri="{FF2B5EF4-FFF2-40B4-BE49-F238E27FC236}">
              <a16:creationId xmlns:a16="http://schemas.microsoft.com/office/drawing/2014/main" id="{0A21E789-CB54-4E18-AF00-3D885FF05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13384" y="12708698"/>
          <a:ext cx="355185" cy="380008"/>
        </a:xfrm>
        <a:prstGeom prst="rect">
          <a:avLst/>
        </a:prstGeom>
      </xdr:spPr>
    </xdr:pic>
    <xdr:clientData/>
  </xdr:oneCellAnchor>
  <xdr:oneCellAnchor>
    <xdr:from>
      <xdr:col>0</xdr:col>
      <xdr:colOff>632885</xdr:colOff>
      <xdr:row>26</xdr:row>
      <xdr:rowOff>41122</xdr:rowOff>
    </xdr:from>
    <xdr:ext cx="344049" cy="370931"/>
    <xdr:pic>
      <xdr:nvPicPr>
        <xdr:cNvPr id="8" name="Graphic 7" descr="Group of men with solid fill">
          <a:extLst>
            <a:ext uri="{FF2B5EF4-FFF2-40B4-BE49-F238E27FC236}">
              <a16:creationId xmlns:a16="http://schemas.microsoft.com/office/drawing/2014/main" id="{BCD33FEE-BCD1-4176-BB5F-BF6431051BE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647" y="12723659"/>
          <a:ext cx="344049" cy="370931"/>
        </a:xfrm>
        <a:prstGeom prst="rect">
          <a:avLst/>
        </a:prstGeom>
      </xdr:spPr>
    </xdr:pic>
    <xdr:clientData/>
  </xdr:oneCellAnchor>
  <xdr:twoCellAnchor>
    <xdr:from>
      <xdr:col>8</xdr:col>
      <xdr:colOff>0</xdr:colOff>
      <xdr:row>27</xdr:row>
      <xdr:rowOff>0</xdr:rowOff>
    </xdr:from>
    <xdr:to>
      <xdr:col>8</xdr:col>
      <xdr:colOff>0</xdr:colOff>
      <xdr:row>28</xdr:row>
      <xdr:rowOff>0</xdr:rowOff>
    </xdr:to>
    <xdr:graphicFrame macro="">
      <xdr:nvGraphicFramePr>
        <xdr:cNvPr id="9" name="Chart 8">
          <a:extLst>
            <a:ext uri="{FF2B5EF4-FFF2-40B4-BE49-F238E27FC236}">
              <a16:creationId xmlns:a16="http://schemas.microsoft.com/office/drawing/2014/main" id="{7E129E4C-53E4-4DBE-9D60-03BBAD59BB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28</xdr:row>
      <xdr:rowOff>0</xdr:rowOff>
    </xdr:from>
    <xdr:to>
      <xdr:col>8</xdr:col>
      <xdr:colOff>0</xdr:colOff>
      <xdr:row>29</xdr:row>
      <xdr:rowOff>0</xdr:rowOff>
    </xdr:to>
    <xdr:graphicFrame macro="">
      <xdr:nvGraphicFramePr>
        <xdr:cNvPr id="10" name="Chart 9">
          <a:extLst>
            <a:ext uri="{FF2B5EF4-FFF2-40B4-BE49-F238E27FC236}">
              <a16:creationId xmlns:a16="http://schemas.microsoft.com/office/drawing/2014/main" id="{0886172B-F10E-4BD4-9A73-ADF6EED35F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30</xdr:row>
      <xdr:rowOff>0</xdr:rowOff>
    </xdr:from>
    <xdr:to>
      <xdr:col>8</xdr:col>
      <xdr:colOff>0</xdr:colOff>
      <xdr:row>31</xdr:row>
      <xdr:rowOff>0</xdr:rowOff>
    </xdr:to>
    <xdr:graphicFrame macro="">
      <xdr:nvGraphicFramePr>
        <xdr:cNvPr id="11" name="Chart 10">
          <a:extLst>
            <a:ext uri="{FF2B5EF4-FFF2-40B4-BE49-F238E27FC236}">
              <a16:creationId xmlns:a16="http://schemas.microsoft.com/office/drawing/2014/main" id="{3CBBAA5D-4D3D-48A2-B8E9-BBE5E9686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0</xdr:col>
      <xdr:colOff>301583</xdr:colOff>
      <xdr:row>33</xdr:row>
      <xdr:rowOff>39206</xdr:rowOff>
    </xdr:from>
    <xdr:ext cx="355185" cy="380008"/>
    <xdr:pic>
      <xdr:nvPicPr>
        <xdr:cNvPr id="12" name="Graphic 11" descr="Group of women with solid fill">
          <a:extLst>
            <a:ext uri="{FF2B5EF4-FFF2-40B4-BE49-F238E27FC236}">
              <a16:creationId xmlns:a16="http://schemas.microsoft.com/office/drawing/2014/main" id="{11B9D8D5-CE5E-4FBB-AD2B-56D568F1E3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06345" y="15555431"/>
          <a:ext cx="355185" cy="380008"/>
        </a:xfrm>
        <a:prstGeom prst="rect">
          <a:avLst/>
        </a:prstGeom>
      </xdr:spPr>
    </xdr:pic>
    <xdr:clientData/>
  </xdr:oneCellAnchor>
  <xdr:oneCellAnchor>
    <xdr:from>
      <xdr:col>0</xdr:col>
      <xdr:colOff>632885</xdr:colOff>
      <xdr:row>33</xdr:row>
      <xdr:rowOff>41122</xdr:rowOff>
    </xdr:from>
    <xdr:ext cx="344049" cy="370931"/>
    <xdr:pic>
      <xdr:nvPicPr>
        <xdr:cNvPr id="13" name="Graphic 12" descr="Group of men with solid fill">
          <a:extLst>
            <a:ext uri="{FF2B5EF4-FFF2-40B4-BE49-F238E27FC236}">
              <a16:creationId xmlns:a16="http://schemas.microsoft.com/office/drawing/2014/main" id="{CA8616DF-859D-4E9E-8EB1-B27341E8A59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647" y="15562109"/>
          <a:ext cx="344049" cy="370931"/>
        </a:xfrm>
        <a:prstGeom prst="rect">
          <a:avLst/>
        </a:prstGeom>
      </xdr:spPr>
    </xdr:pic>
    <xdr:clientData/>
  </xdr:oneCellAnchor>
  <xdr:twoCellAnchor>
    <xdr:from>
      <xdr:col>8</xdr:col>
      <xdr:colOff>0</xdr:colOff>
      <xdr:row>34</xdr:row>
      <xdr:rowOff>0</xdr:rowOff>
    </xdr:from>
    <xdr:to>
      <xdr:col>8</xdr:col>
      <xdr:colOff>0</xdr:colOff>
      <xdr:row>35</xdr:row>
      <xdr:rowOff>0</xdr:rowOff>
    </xdr:to>
    <xdr:graphicFrame macro="">
      <xdr:nvGraphicFramePr>
        <xdr:cNvPr id="14" name="Chart 13">
          <a:extLst>
            <a:ext uri="{FF2B5EF4-FFF2-40B4-BE49-F238E27FC236}">
              <a16:creationId xmlns:a16="http://schemas.microsoft.com/office/drawing/2014/main" id="{EC9EB90B-73A6-4141-BCA9-A90C0FC9F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35</xdr:row>
      <xdr:rowOff>0</xdr:rowOff>
    </xdr:from>
    <xdr:to>
      <xdr:col>8</xdr:col>
      <xdr:colOff>0</xdr:colOff>
      <xdr:row>36</xdr:row>
      <xdr:rowOff>0</xdr:rowOff>
    </xdr:to>
    <xdr:graphicFrame macro="">
      <xdr:nvGraphicFramePr>
        <xdr:cNvPr id="15" name="Chart 14">
          <a:extLst>
            <a:ext uri="{FF2B5EF4-FFF2-40B4-BE49-F238E27FC236}">
              <a16:creationId xmlns:a16="http://schemas.microsoft.com/office/drawing/2014/main" id="{20E99766-58EB-4699-BCAC-4FD017AD99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37</xdr:row>
      <xdr:rowOff>0</xdr:rowOff>
    </xdr:from>
    <xdr:to>
      <xdr:col>8</xdr:col>
      <xdr:colOff>0</xdr:colOff>
      <xdr:row>38</xdr:row>
      <xdr:rowOff>0</xdr:rowOff>
    </xdr:to>
    <xdr:graphicFrame macro="">
      <xdr:nvGraphicFramePr>
        <xdr:cNvPr id="16" name="Chart 15">
          <a:extLst>
            <a:ext uri="{FF2B5EF4-FFF2-40B4-BE49-F238E27FC236}">
              <a16:creationId xmlns:a16="http://schemas.microsoft.com/office/drawing/2014/main" id="{C1AFA615-5813-4ED8-9D1C-F38A0332A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oneCellAnchor>
    <xdr:from>
      <xdr:col>0</xdr:col>
      <xdr:colOff>17809</xdr:colOff>
      <xdr:row>26</xdr:row>
      <xdr:rowOff>62856</xdr:rowOff>
    </xdr:from>
    <xdr:ext cx="326542" cy="324001"/>
    <xdr:pic>
      <xdr:nvPicPr>
        <xdr:cNvPr id="17" name="Graphic 16" descr="Badge Follow with solid fill">
          <a:extLst>
            <a:ext uri="{FF2B5EF4-FFF2-40B4-BE49-F238E27FC236}">
              <a16:creationId xmlns:a16="http://schemas.microsoft.com/office/drawing/2014/main" id="{A3EDE291-D2B8-4742-BE8B-6C8C1D36614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17809" y="12745393"/>
          <a:ext cx="326542" cy="324001"/>
        </a:xfrm>
        <a:prstGeom prst="rect">
          <a:avLst/>
        </a:prstGeom>
      </xdr:spPr>
    </xdr:pic>
    <xdr:clientData/>
  </xdr:oneCellAnchor>
  <xdr:oneCellAnchor>
    <xdr:from>
      <xdr:col>0</xdr:col>
      <xdr:colOff>0</xdr:colOff>
      <xdr:row>33</xdr:row>
      <xdr:rowOff>46843</xdr:rowOff>
    </xdr:from>
    <xdr:ext cx="347870" cy="348298"/>
    <xdr:pic>
      <xdr:nvPicPr>
        <xdr:cNvPr id="18" name="Graphic 17" descr="Badge Unfollow with solid fill">
          <a:extLst>
            <a:ext uri="{FF2B5EF4-FFF2-40B4-BE49-F238E27FC236}">
              <a16:creationId xmlns:a16="http://schemas.microsoft.com/office/drawing/2014/main" id="{9AD4CABB-5EBD-41ED-991F-4624C2267DC9}"/>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0" y="15563068"/>
          <a:ext cx="347870" cy="348298"/>
        </a:xfrm>
        <a:prstGeom prst="rect">
          <a:avLst/>
        </a:prstGeom>
      </xdr:spPr>
    </xdr:pic>
    <xdr:clientData/>
  </xdr:oneCellAnchor>
  <xdr:twoCellAnchor>
    <xdr:from>
      <xdr:col>8</xdr:col>
      <xdr:colOff>0</xdr:colOff>
      <xdr:row>40</xdr:row>
      <xdr:rowOff>0</xdr:rowOff>
    </xdr:from>
    <xdr:to>
      <xdr:col>8</xdr:col>
      <xdr:colOff>0</xdr:colOff>
      <xdr:row>41</xdr:row>
      <xdr:rowOff>0</xdr:rowOff>
    </xdr:to>
    <xdr:graphicFrame macro="">
      <xdr:nvGraphicFramePr>
        <xdr:cNvPr id="19" name="Chart 18">
          <a:extLst>
            <a:ext uri="{FF2B5EF4-FFF2-40B4-BE49-F238E27FC236}">
              <a16:creationId xmlns:a16="http://schemas.microsoft.com/office/drawing/2014/main" id="{4678EC84-A83B-4B8A-AC21-993A763151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xdr:col>
      <xdr:colOff>0</xdr:colOff>
      <xdr:row>43</xdr:row>
      <xdr:rowOff>0</xdr:rowOff>
    </xdr:from>
    <xdr:to>
      <xdr:col>8</xdr:col>
      <xdr:colOff>0</xdr:colOff>
      <xdr:row>44</xdr:row>
      <xdr:rowOff>0</xdr:rowOff>
    </xdr:to>
    <xdr:graphicFrame macro="">
      <xdr:nvGraphicFramePr>
        <xdr:cNvPr id="21" name="Chart 20">
          <a:extLst>
            <a:ext uri="{FF2B5EF4-FFF2-40B4-BE49-F238E27FC236}">
              <a16:creationId xmlns:a16="http://schemas.microsoft.com/office/drawing/2014/main" id="{B701B7F8-6C7F-4572-B6A7-493A6E6D2C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oneCellAnchor>
    <xdr:from>
      <xdr:col>0</xdr:col>
      <xdr:colOff>203544</xdr:colOff>
      <xdr:row>40</xdr:row>
      <xdr:rowOff>0</xdr:rowOff>
    </xdr:from>
    <xdr:ext cx="646390" cy="640031"/>
    <xdr:pic>
      <xdr:nvPicPr>
        <xdr:cNvPr id="22" name="Graphic 21" descr="Business Growth with solid fill">
          <a:extLst>
            <a:ext uri="{FF2B5EF4-FFF2-40B4-BE49-F238E27FC236}">
              <a16:creationId xmlns:a16="http://schemas.microsoft.com/office/drawing/2014/main" id="{3A455F3E-513F-44C7-976A-081EEAEDAA23}"/>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208306" y="18821400"/>
          <a:ext cx="646390" cy="640031"/>
        </a:xfrm>
        <a:prstGeom prst="rect">
          <a:avLst/>
        </a:prstGeom>
      </xdr:spPr>
    </xdr:pic>
    <xdr:clientData/>
  </xdr:oneCellAnchor>
  <xdr:oneCellAnchor>
    <xdr:from>
      <xdr:col>0</xdr:col>
      <xdr:colOff>165652</xdr:colOff>
      <xdr:row>46</xdr:row>
      <xdr:rowOff>57979</xdr:rowOff>
    </xdr:from>
    <xdr:ext cx="652865" cy="646043"/>
    <xdr:pic>
      <xdr:nvPicPr>
        <xdr:cNvPr id="24" name="Graphic 23" descr="Online meeting with solid fill">
          <a:extLst>
            <a:ext uri="{FF2B5EF4-FFF2-40B4-BE49-F238E27FC236}">
              <a16:creationId xmlns:a16="http://schemas.microsoft.com/office/drawing/2014/main" id="{37AF7ED1-42AF-4A96-8582-4D888364852E}"/>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170414" y="21193954"/>
          <a:ext cx="652865" cy="646043"/>
        </a:xfrm>
        <a:prstGeom prst="rect">
          <a:avLst/>
        </a:prstGeom>
      </xdr:spPr>
    </xdr:pic>
    <xdr:clientData/>
  </xdr:oneCellAnchor>
  <xdr:twoCellAnchor editAs="oneCell">
    <xdr:from>
      <xdr:col>0</xdr:col>
      <xdr:colOff>132522</xdr:colOff>
      <xdr:row>0</xdr:row>
      <xdr:rowOff>46175</xdr:rowOff>
    </xdr:from>
    <xdr:to>
      <xdr:col>1</xdr:col>
      <xdr:colOff>285750</xdr:colOff>
      <xdr:row>2</xdr:row>
      <xdr:rowOff>47287</xdr:rowOff>
    </xdr:to>
    <xdr:pic>
      <xdr:nvPicPr>
        <xdr:cNvPr id="34" name="Picture 33" descr="Access to Insurance Initiative (A2ii) | LinkedIn">
          <a:extLst>
            <a:ext uri="{FF2B5EF4-FFF2-40B4-BE49-F238E27FC236}">
              <a16:creationId xmlns:a16="http://schemas.microsoft.com/office/drawing/2014/main" id="{A97C8C1B-5748-4986-BEE3-DF4EF2316564}"/>
            </a:ext>
          </a:extLst>
        </xdr:cNvPr>
        <xdr:cNvPicPr>
          <a:picLocks noChangeAspect="1" noChangeArrowheads="1"/>
        </xdr:cNvPicPr>
      </xdr:nvPicPr>
      <xdr:blipFill rotWithShape="1">
        <a:blip xmlns:r="http://schemas.openxmlformats.org/officeDocument/2006/relationships" r:embed="rId24" cstate="print">
          <a:extLst>
            <a:ext uri="{28A0092B-C50C-407E-A947-70E740481C1C}">
              <a14:useLocalDpi xmlns:a14="http://schemas.microsoft.com/office/drawing/2010/main" val="0"/>
            </a:ext>
          </a:extLst>
        </a:blip>
        <a:srcRect t="26872" b="28215"/>
        <a:stretch/>
      </xdr:blipFill>
      <xdr:spPr bwMode="auto">
        <a:xfrm>
          <a:off x="132522" y="46175"/>
          <a:ext cx="1258128" cy="620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7002</xdr:colOff>
      <xdr:row>2</xdr:row>
      <xdr:rowOff>155759</xdr:rowOff>
    </xdr:from>
    <xdr:to>
      <xdr:col>11</xdr:col>
      <xdr:colOff>423244</xdr:colOff>
      <xdr:row>18</xdr:row>
      <xdr:rowOff>29078</xdr:rowOff>
    </xdr:to>
    <xdr:graphicFrame macro="">
      <xdr:nvGraphicFramePr>
        <xdr:cNvPr id="3" name="Chart 2">
          <a:extLst>
            <a:ext uri="{FF2B5EF4-FFF2-40B4-BE49-F238E27FC236}">
              <a16:creationId xmlns:a16="http://schemas.microsoft.com/office/drawing/2014/main" id="{4E179F9F-B26F-4797-A9A4-C80416FC21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139223</xdr:colOff>
      <xdr:row>19</xdr:row>
      <xdr:rowOff>56309</xdr:rowOff>
    </xdr:from>
    <xdr:to>
      <xdr:col>20</xdr:col>
      <xdr:colOff>557986</xdr:colOff>
      <xdr:row>34</xdr:row>
      <xdr:rowOff>86509</xdr:rowOff>
    </xdr:to>
    <xdr:graphicFrame macro="">
      <xdr:nvGraphicFramePr>
        <xdr:cNvPr id="5" name="Chart 4">
          <a:extLst>
            <a:ext uri="{FF2B5EF4-FFF2-40B4-BE49-F238E27FC236}">
              <a16:creationId xmlns:a16="http://schemas.microsoft.com/office/drawing/2014/main" id="{321E3C93-3AD8-4EA0-8F25-052EE1ED75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13447</xdr:colOff>
      <xdr:row>20</xdr:row>
      <xdr:rowOff>4199</xdr:rowOff>
    </xdr:from>
    <xdr:to>
      <xdr:col>11</xdr:col>
      <xdr:colOff>429689</xdr:colOff>
      <xdr:row>35</xdr:row>
      <xdr:rowOff>34680</xdr:rowOff>
    </xdr:to>
    <xdr:graphicFrame macro="">
      <xdr:nvGraphicFramePr>
        <xdr:cNvPr id="6" name="Chart 5">
          <a:extLst>
            <a:ext uri="{FF2B5EF4-FFF2-40B4-BE49-F238E27FC236}">
              <a16:creationId xmlns:a16="http://schemas.microsoft.com/office/drawing/2014/main" id="{05AB1A94-4D07-46BD-8ABB-A065CBE45D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7" name="Chart 6">
          <a:extLst>
            <a:ext uri="{FF2B5EF4-FFF2-40B4-BE49-F238E27FC236}">
              <a16:creationId xmlns:a16="http://schemas.microsoft.com/office/drawing/2014/main" id="{E6119FB1-FD35-4C11-AACB-A37C354BB1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8" name="Chart 7">
          <a:extLst>
            <a:ext uri="{FF2B5EF4-FFF2-40B4-BE49-F238E27FC236}">
              <a16:creationId xmlns:a16="http://schemas.microsoft.com/office/drawing/2014/main" id="{F700F64D-D991-4651-A340-8A98682C6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7002</xdr:colOff>
      <xdr:row>2</xdr:row>
      <xdr:rowOff>155759</xdr:rowOff>
    </xdr:from>
    <xdr:to>
      <xdr:col>11</xdr:col>
      <xdr:colOff>423244</xdr:colOff>
      <xdr:row>18</xdr:row>
      <xdr:rowOff>29078</xdr:rowOff>
    </xdr:to>
    <xdr:graphicFrame macro="">
      <xdr:nvGraphicFramePr>
        <xdr:cNvPr id="2" name="Chart 1">
          <a:extLst>
            <a:ext uri="{FF2B5EF4-FFF2-40B4-BE49-F238E27FC236}">
              <a16:creationId xmlns:a16="http://schemas.microsoft.com/office/drawing/2014/main" id="{DEEA3877-7B1A-430B-BA4D-D87D90CBFF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139223</xdr:colOff>
      <xdr:row>19</xdr:row>
      <xdr:rowOff>56309</xdr:rowOff>
    </xdr:from>
    <xdr:to>
      <xdr:col>20</xdr:col>
      <xdr:colOff>557986</xdr:colOff>
      <xdr:row>34</xdr:row>
      <xdr:rowOff>86509</xdr:rowOff>
    </xdr:to>
    <xdr:graphicFrame macro="">
      <xdr:nvGraphicFramePr>
        <xdr:cNvPr id="3" name="Chart 2">
          <a:extLst>
            <a:ext uri="{FF2B5EF4-FFF2-40B4-BE49-F238E27FC236}">
              <a16:creationId xmlns:a16="http://schemas.microsoft.com/office/drawing/2014/main" id="{77D22420-7924-464A-8F08-408D98E0EB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13447</xdr:colOff>
      <xdr:row>20</xdr:row>
      <xdr:rowOff>4199</xdr:rowOff>
    </xdr:from>
    <xdr:to>
      <xdr:col>11</xdr:col>
      <xdr:colOff>429689</xdr:colOff>
      <xdr:row>35</xdr:row>
      <xdr:rowOff>34680</xdr:rowOff>
    </xdr:to>
    <xdr:graphicFrame macro="">
      <xdr:nvGraphicFramePr>
        <xdr:cNvPr id="4" name="Chart 3">
          <a:extLst>
            <a:ext uri="{FF2B5EF4-FFF2-40B4-BE49-F238E27FC236}">
              <a16:creationId xmlns:a16="http://schemas.microsoft.com/office/drawing/2014/main" id="{2C3F99E2-5C2F-4593-8057-534FE5282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5" name="Chart 4">
          <a:extLst>
            <a:ext uri="{FF2B5EF4-FFF2-40B4-BE49-F238E27FC236}">
              <a16:creationId xmlns:a16="http://schemas.microsoft.com/office/drawing/2014/main" id="{CA847F81-06F0-48AC-9C5A-4C996832C0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6" name="Chart 5">
          <a:extLst>
            <a:ext uri="{FF2B5EF4-FFF2-40B4-BE49-F238E27FC236}">
              <a16:creationId xmlns:a16="http://schemas.microsoft.com/office/drawing/2014/main" id="{0A9B47D2-8898-450F-8990-6DBF12A15A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7002</xdr:colOff>
      <xdr:row>2</xdr:row>
      <xdr:rowOff>155759</xdr:rowOff>
    </xdr:from>
    <xdr:to>
      <xdr:col>11</xdr:col>
      <xdr:colOff>423244</xdr:colOff>
      <xdr:row>18</xdr:row>
      <xdr:rowOff>29078</xdr:rowOff>
    </xdr:to>
    <xdr:graphicFrame macro="">
      <xdr:nvGraphicFramePr>
        <xdr:cNvPr id="2" name="Chart 1">
          <a:extLst>
            <a:ext uri="{FF2B5EF4-FFF2-40B4-BE49-F238E27FC236}">
              <a16:creationId xmlns:a16="http://schemas.microsoft.com/office/drawing/2014/main" id="{3B0E8B88-F187-43F3-8AF3-8485F2D843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139223</xdr:colOff>
      <xdr:row>19</xdr:row>
      <xdr:rowOff>56309</xdr:rowOff>
    </xdr:from>
    <xdr:to>
      <xdr:col>20</xdr:col>
      <xdr:colOff>557986</xdr:colOff>
      <xdr:row>34</xdr:row>
      <xdr:rowOff>86509</xdr:rowOff>
    </xdr:to>
    <xdr:graphicFrame macro="">
      <xdr:nvGraphicFramePr>
        <xdr:cNvPr id="3" name="Chart 2">
          <a:extLst>
            <a:ext uri="{FF2B5EF4-FFF2-40B4-BE49-F238E27FC236}">
              <a16:creationId xmlns:a16="http://schemas.microsoft.com/office/drawing/2014/main" id="{A1DC952A-052C-4B82-A8C3-9F4D8752B1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13447</xdr:colOff>
      <xdr:row>20</xdr:row>
      <xdr:rowOff>4199</xdr:rowOff>
    </xdr:from>
    <xdr:to>
      <xdr:col>11</xdr:col>
      <xdr:colOff>429689</xdr:colOff>
      <xdr:row>35</xdr:row>
      <xdr:rowOff>34680</xdr:rowOff>
    </xdr:to>
    <xdr:graphicFrame macro="">
      <xdr:nvGraphicFramePr>
        <xdr:cNvPr id="4" name="Chart 3">
          <a:extLst>
            <a:ext uri="{FF2B5EF4-FFF2-40B4-BE49-F238E27FC236}">
              <a16:creationId xmlns:a16="http://schemas.microsoft.com/office/drawing/2014/main" id="{F47D425C-C469-49BF-B52D-5CAAF2F761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5" name="Chart 4">
          <a:extLst>
            <a:ext uri="{FF2B5EF4-FFF2-40B4-BE49-F238E27FC236}">
              <a16:creationId xmlns:a16="http://schemas.microsoft.com/office/drawing/2014/main" id="{F3C8B763-7FCC-4495-B2C9-029A44CF3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6" name="Chart 5">
          <a:extLst>
            <a:ext uri="{FF2B5EF4-FFF2-40B4-BE49-F238E27FC236}">
              <a16:creationId xmlns:a16="http://schemas.microsoft.com/office/drawing/2014/main" id="{C67F3358-08C7-4632-A562-F0AD4E8A02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139223</xdr:colOff>
      <xdr:row>19</xdr:row>
      <xdr:rowOff>56309</xdr:rowOff>
    </xdr:from>
    <xdr:to>
      <xdr:col>20</xdr:col>
      <xdr:colOff>557986</xdr:colOff>
      <xdr:row>34</xdr:row>
      <xdr:rowOff>86509</xdr:rowOff>
    </xdr:to>
    <xdr:graphicFrame macro="">
      <xdr:nvGraphicFramePr>
        <xdr:cNvPr id="3" name="Chart 2">
          <a:extLst>
            <a:ext uri="{FF2B5EF4-FFF2-40B4-BE49-F238E27FC236}">
              <a16:creationId xmlns:a16="http://schemas.microsoft.com/office/drawing/2014/main" id="{BE0AC022-1A9E-4D22-864E-0980A91A28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332534</xdr:colOff>
      <xdr:row>10</xdr:row>
      <xdr:rowOff>66111</xdr:rowOff>
    </xdr:from>
    <xdr:to>
      <xdr:col>12</xdr:col>
      <xdr:colOff>58214</xdr:colOff>
      <xdr:row>25</xdr:row>
      <xdr:rowOff>96592</xdr:rowOff>
    </xdr:to>
    <xdr:graphicFrame macro="">
      <xdr:nvGraphicFramePr>
        <xdr:cNvPr id="4" name="Chart 3">
          <a:extLst>
            <a:ext uri="{FF2B5EF4-FFF2-40B4-BE49-F238E27FC236}">
              <a16:creationId xmlns:a16="http://schemas.microsoft.com/office/drawing/2014/main" id="{3F28422B-E8D6-4792-83AD-0B476DD5B4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5" name="Chart 4">
          <a:extLst>
            <a:ext uri="{FF2B5EF4-FFF2-40B4-BE49-F238E27FC236}">
              <a16:creationId xmlns:a16="http://schemas.microsoft.com/office/drawing/2014/main" id="{C7E398BE-B0D2-45CB-B826-346435C5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6" name="Chart 5">
          <a:extLst>
            <a:ext uri="{FF2B5EF4-FFF2-40B4-BE49-F238E27FC236}">
              <a16:creationId xmlns:a16="http://schemas.microsoft.com/office/drawing/2014/main" id="{53763E5A-C10F-43A0-82C0-6C5D3AD8D8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izonline-my.sharepoint.com/personal/joscha_sisnowski_giz_de/Documents/Desktop/FeMa-Meter%20Spanish%20FINAL/Tool/FeMa-meter_2A_Diversidad%20organizativa-%20Aseguradora_SPANISH.xlsx" TargetMode="External"/><Relationship Id="rId1" Type="http://schemas.openxmlformats.org/officeDocument/2006/relationships/externalLinkPath" Target="FeMa-meter_2A_Diversidad%20organizativa-%20Aseguradora_SPANIS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Output para los reguladores"/>
      <sheetName val="Resultados - Indicadores Clave"/>
      <sheetName val="Gráficos - Diversidad de género"/>
      <sheetName val="Gráficos - Recién contratados"/>
      <sheetName val="Gráficos - Rotación de personal"/>
      <sheetName val="Gráficos - Promoción"/>
      <sheetName val="Gráficos - Formación y equidad "/>
      <sheetName val="Backend"/>
    </sheetNames>
    <sheetDataSet>
      <sheetData sheetId="0">
        <row r="40">
          <cell r="B40" t="str">
            <v xml:space="preserve">Miembros del consejo de administración </v>
          </cell>
        </row>
        <row r="41">
          <cell r="B41" t="str">
            <v xml:space="preserve">Todos los asalariados a tiempo completo </v>
          </cell>
        </row>
        <row r="42">
          <cell r="B42" t="str">
            <v xml:space="preserve">Dirección ejecutiva (CEO y subordinados directos del CEO) </v>
          </cell>
        </row>
        <row r="43">
          <cell r="B43" t="str">
            <v xml:space="preserve">Gerentes de personas (sólo empleados a tiempo completo) </v>
          </cell>
        </row>
        <row r="44">
          <cell r="B44" t="str">
            <v>Agentes individuales con licencia</v>
          </cell>
        </row>
        <row r="46">
          <cell r="A46" t="str">
            <v>2. Contratado en los últimos 12 meses</v>
          </cell>
        </row>
        <row r="53">
          <cell r="A53" t="str">
            <v>3. Dejó la organización en los últimos 12 meses</v>
          </cell>
        </row>
        <row r="60">
          <cell r="A60" t="str">
            <v>4. Número de ascensos realizados en los últimos 12 meses</v>
          </cell>
        </row>
        <row r="66">
          <cell r="A66" t="str">
            <v>5. Número de personas que asistieron a algún tipo de formación en los últimos 12 meses</v>
          </cell>
        </row>
        <row r="67">
          <cell r="B67" t="str">
            <v xml:space="preserve">Todos los asalariados a tiempo completo </v>
          </cell>
        </row>
        <row r="68">
          <cell r="B68" t="str">
            <v>Agentes individuales con licencia</v>
          </cell>
        </row>
        <row r="71">
          <cell r="B71" t="str">
            <v xml:space="preserve">Dirección ejecutiva (CEO y subordinados directos del CEO) </v>
          </cell>
        </row>
      </sheetData>
      <sheetData sheetId="1" refreshError="1"/>
      <sheetData sheetId="2">
        <row r="50">
          <cell r="J50" t="str">
            <v>6. Posibilidad de brecha salarial entre hombres y mujeres</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22EE2-97EF-4D50-9989-361D53BDB62C}">
  <sheetPr>
    <tabColor theme="9"/>
  </sheetPr>
  <dimension ref="A1:DP198"/>
  <sheetViews>
    <sheetView tabSelected="1" workbookViewId="0">
      <selection activeCell="A3" sqref="A3"/>
    </sheetView>
  </sheetViews>
  <sheetFormatPr defaultColWidth="9" defaultRowHeight="12" customHeight="1" x14ac:dyDescent="0.35"/>
  <cols>
    <col min="1" max="1" width="5" style="60" bestFit="1" customWidth="1"/>
    <col min="2" max="2" width="11" style="60" customWidth="1"/>
    <col min="3" max="3" width="12.1640625" style="60" bestFit="1" customWidth="1"/>
    <col min="4" max="5" width="10.6640625" style="60" customWidth="1"/>
    <col min="6" max="118" width="9" style="60"/>
    <col min="119" max="120" width="14.1640625" style="60" customWidth="1"/>
    <col min="121" max="16384" width="9" style="60"/>
  </cols>
  <sheetData>
    <row r="1" spans="1:120" ht="35.25" customHeight="1" x14ac:dyDescent="0.35">
      <c r="A1" s="93"/>
      <c r="B1" s="93"/>
      <c r="C1" s="93"/>
      <c r="D1" s="93"/>
      <c r="E1" s="93"/>
      <c r="F1" s="93"/>
      <c r="G1" s="93"/>
      <c r="H1" s="93"/>
      <c r="I1" s="93"/>
      <c r="J1" s="93"/>
      <c r="K1" s="93"/>
      <c r="L1" s="93"/>
      <c r="M1" s="94"/>
      <c r="N1" s="97" t="s">
        <v>49</v>
      </c>
      <c r="O1" s="99"/>
      <c r="P1" s="99"/>
      <c r="Q1" s="99"/>
      <c r="R1" s="98"/>
      <c r="S1" s="97" t="s">
        <v>49</v>
      </c>
      <c r="T1" s="99"/>
      <c r="U1" s="99"/>
      <c r="V1" s="99"/>
      <c r="W1" s="98"/>
      <c r="X1" s="97" t="s">
        <v>49</v>
      </c>
      <c r="Y1" s="99"/>
      <c r="Z1" s="99"/>
      <c r="AA1" s="99"/>
      <c r="AB1" s="98"/>
      <c r="AC1" s="97" t="s">
        <v>49</v>
      </c>
      <c r="AD1" s="99"/>
      <c r="AE1" s="99"/>
      <c r="AF1" s="99"/>
      <c r="AG1" s="98"/>
      <c r="AH1" s="97" t="s">
        <v>49</v>
      </c>
      <c r="AI1" s="99"/>
      <c r="AJ1" s="99"/>
      <c r="AK1" s="99"/>
      <c r="AL1" s="98"/>
      <c r="AM1" s="97" t="str">
        <f>[1]INPUT!A46</f>
        <v>2. Contratado en los últimos 12 meses</v>
      </c>
      <c r="AN1" s="99"/>
      <c r="AO1" s="99"/>
      <c r="AP1" s="99"/>
      <c r="AQ1" s="98"/>
      <c r="AR1" s="97" t="str">
        <f>AM1</f>
        <v>2. Contratado en los últimos 12 meses</v>
      </c>
      <c r="AS1" s="99"/>
      <c r="AT1" s="99"/>
      <c r="AU1" s="99"/>
      <c r="AV1" s="98"/>
      <c r="AW1" s="97" t="str">
        <f t="shared" ref="AW1" si="0">AR1</f>
        <v>2. Contratado en los últimos 12 meses</v>
      </c>
      <c r="AX1" s="99"/>
      <c r="AY1" s="99"/>
      <c r="AZ1" s="99"/>
      <c r="BA1" s="98"/>
      <c r="BB1" s="97" t="str">
        <f t="shared" ref="BB1" si="1">AW1</f>
        <v>2. Contratado en los últimos 12 meses</v>
      </c>
      <c r="BC1" s="99"/>
      <c r="BD1" s="99"/>
      <c r="BE1" s="99"/>
      <c r="BF1" s="98"/>
      <c r="BG1" s="97" t="str">
        <f t="shared" ref="BG1" si="2">BB1</f>
        <v>2. Contratado en los últimos 12 meses</v>
      </c>
      <c r="BH1" s="99"/>
      <c r="BI1" s="99"/>
      <c r="BJ1" s="99"/>
      <c r="BK1" s="98"/>
      <c r="BL1" s="97" t="str">
        <f>[1]INPUT!A53</f>
        <v>3. Dejó la organización en los últimos 12 meses</v>
      </c>
      <c r="BM1" s="99"/>
      <c r="BN1" s="99"/>
      <c r="BO1" s="99"/>
      <c r="BP1" s="98"/>
      <c r="BQ1" s="97" t="str">
        <f>BL1</f>
        <v>3. Dejó la organización en los últimos 12 meses</v>
      </c>
      <c r="BR1" s="99"/>
      <c r="BS1" s="99"/>
      <c r="BT1" s="99"/>
      <c r="BU1" s="98"/>
      <c r="BV1" s="97" t="str">
        <f t="shared" ref="BV1" si="3">BQ1</f>
        <v>3. Dejó la organización en los últimos 12 meses</v>
      </c>
      <c r="BW1" s="99"/>
      <c r="BX1" s="99"/>
      <c r="BY1" s="99"/>
      <c r="BZ1" s="98"/>
      <c r="CA1" s="97" t="str">
        <f t="shared" ref="CA1" si="4">BV1</f>
        <v>3. Dejó la organización en los últimos 12 meses</v>
      </c>
      <c r="CB1" s="99"/>
      <c r="CC1" s="99"/>
      <c r="CD1" s="99"/>
      <c r="CE1" s="98"/>
      <c r="CF1" s="97" t="str">
        <f t="shared" ref="CF1" si="5">CA1</f>
        <v>3. Dejó la organización en los últimos 12 meses</v>
      </c>
      <c r="CG1" s="99"/>
      <c r="CH1" s="99"/>
      <c r="CI1" s="99"/>
      <c r="CJ1" s="98"/>
      <c r="CK1" s="97" t="str">
        <f>[1]INPUT!A60</f>
        <v>4. Número de ascensos realizados en los últimos 12 meses</v>
      </c>
      <c r="CL1" s="99"/>
      <c r="CM1" s="99"/>
      <c r="CN1" s="99"/>
      <c r="CO1" s="98"/>
      <c r="CP1" s="97" t="str">
        <f t="shared" ref="CP1" si="6">CK1</f>
        <v>4. Número de ascensos realizados en los últimos 12 meses</v>
      </c>
      <c r="CQ1" s="99"/>
      <c r="CR1" s="99"/>
      <c r="CS1" s="99"/>
      <c r="CT1" s="98"/>
      <c r="CU1" s="97" t="str">
        <f t="shared" ref="CU1" si="7">CP1</f>
        <v>4. Número de ascensos realizados en los últimos 12 meses</v>
      </c>
      <c r="CV1" s="99"/>
      <c r="CW1" s="99"/>
      <c r="CX1" s="99"/>
      <c r="CY1" s="98"/>
      <c r="CZ1" s="97" t="str">
        <f t="shared" ref="CZ1" si="8">CU1</f>
        <v>4. Número de ascensos realizados en los últimos 12 meses</v>
      </c>
      <c r="DA1" s="99"/>
      <c r="DB1" s="99"/>
      <c r="DC1" s="99"/>
      <c r="DD1" s="98"/>
      <c r="DE1" s="97" t="str">
        <f>[1]INPUT!A66</f>
        <v>5. Número de personas que asistieron a algún tipo de formación en los últimos 12 meses</v>
      </c>
      <c r="DF1" s="99"/>
      <c r="DG1" s="99"/>
      <c r="DH1" s="99"/>
      <c r="DI1" s="98"/>
      <c r="DJ1" s="97" t="str">
        <f t="shared" ref="DJ1" si="9">DE1</f>
        <v>5. Número de personas que asistieron a algún tipo de formación en los últimos 12 meses</v>
      </c>
      <c r="DK1" s="99"/>
      <c r="DL1" s="99"/>
      <c r="DM1" s="99"/>
      <c r="DN1" s="98"/>
      <c r="DO1" s="97" t="str">
        <f>'[1]Resultados - Indicadores Clave'!J50</f>
        <v>6. Posibilidad de brecha salarial entre hombres y mujeres</v>
      </c>
      <c r="DP1" s="98"/>
    </row>
    <row r="2" spans="1:120" ht="13.5" x14ac:dyDescent="0.35">
      <c r="A2" s="95"/>
      <c r="B2" s="95"/>
      <c r="C2" s="95"/>
      <c r="D2" s="95"/>
      <c r="E2" s="95"/>
      <c r="F2" s="95"/>
      <c r="G2" s="95"/>
      <c r="H2" s="95"/>
      <c r="I2" s="95"/>
      <c r="J2" s="95"/>
      <c r="K2" s="95"/>
      <c r="L2" s="95"/>
      <c r="M2" s="96"/>
      <c r="N2" s="97" t="str">
        <f>[1]INPUT!B40</f>
        <v xml:space="preserve">Miembros del consejo de administración </v>
      </c>
      <c r="O2" s="99"/>
      <c r="P2" s="99"/>
      <c r="Q2" s="99"/>
      <c r="R2" s="98"/>
      <c r="S2" s="97" t="str">
        <f>[1]INPUT!B41</f>
        <v xml:space="preserve">Todos los asalariados a tiempo completo </v>
      </c>
      <c r="T2" s="99"/>
      <c r="U2" s="99"/>
      <c r="V2" s="99"/>
      <c r="W2" s="98"/>
      <c r="X2" s="97" t="str">
        <f>[1]INPUT!B42</f>
        <v xml:space="preserve">Dirección ejecutiva (CEO y subordinados directos del CEO) </v>
      </c>
      <c r="Y2" s="99"/>
      <c r="Z2" s="99"/>
      <c r="AA2" s="99"/>
      <c r="AB2" s="98"/>
      <c r="AC2" s="97" t="str">
        <f>[1]INPUT!B43</f>
        <v xml:space="preserve">Gerentes de personas (sólo empleados a tiempo completo) </v>
      </c>
      <c r="AD2" s="99"/>
      <c r="AE2" s="99"/>
      <c r="AF2" s="99"/>
      <c r="AG2" s="98"/>
      <c r="AH2" s="97" t="str">
        <f>[1]INPUT!B44</f>
        <v>Agentes individuales con licencia</v>
      </c>
      <c r="AI2" s="99"/>
      <c r="AJ2" s="99"/>
      <c r="AK2" s="99"/>
      <c r="AL2" s="98"/>
      <c r="AM2" s="97" t="str">
        <f>N2</f>
        <v xml:space="preserve">Miembros del consejo de administración </v>
      </c>
      <c r="AN2" s="99"/>
      <c r="AO2" s="99"/>
      <c r="AP2" s="99"/>
      <c r="AQ2" s="98"/>
      <c r="AR2" s="97" t="str">
        <f t="shared" ref="AR2" si="10">S2</f>
        <v xml:space="preserve">Todos los asalariados a tiempo completo </v>
      </c>
      <c r="AS2" s="99"/>
      <c r="AT2" s="99"/>
      <c r="AU2" s="99"/>
      <c r="AV2" s="98"/>
      <c r="AW2" s="97" t="str">
        <f t="shared" ref="AW2" si="11">X2</f>
        <v xml:space="preserve">Dirección ejecutiva (CEO y subordinados directos del CEO) </v>
      </c>
      <c r="AX2" s="99"/>
      <c r="AY2" s="99"/>
      <c r="AZ2" s="99"/>
      <c r="BA2" s="98"/>
      <c r="BB2" s="97" t="str">
        <f t="shared" ref="BB2" si="12">AC2</f>
        <v xml:space="preserve">Gerentes de personas (sólo empleados a tiempo completo) </v>
      </c>
      <c r="BC2" s="99"/>
      <c r="BD2" s="99"/>
      <c r="BE2" s="99"/>
      <c r="BF2" s="98"/>
      <c r="BG2" s="97" t="str">
        <f t="shared" ref="BG2" si="13">AH2</f>
        <v>Agentes individuales con licencia</v>
      </c>
      <c r="BH2" s="99"/>
      <c r="BI2" s="99"/>
      <c r="BJ2" s="99"/>
      <c r="BK2" s="98"/>
      <c r="BL2" s="97" t="str">
        <f>AM2</f>
        <v xml:space="preserve">Miembros del consejo de administración </v>
      </c>
      <c r="BM2" s="99"/>
      <c r="BN2" s="99"/>
      <c r="BO2" s="99"/>
      <c r="BP2" s="98"/>
      <c r="BQ2" s="97" t="str">
        <f t="shared" ref="BQ2" si="14">AR2</f>
        <v xml:space="preserve">Todos los asalariados a tiempo completo </v>
      </c>
      <c r="BR2" s="99"/>
      <c r="BS2" s="99"/>
      <c r="BT2" s="99"/>
      <c r="BU2" s="98"/>
      <c r="BV2" s="97" t="str">
        <f t="shared" ref="BV2" si="15">AW2</f>
        <v xml:space="preserve">Dirección ejecutiva (CEO y subordinados directos del CEO) </v>
      </c>
      <c r="BW2" s="99"/>
      <c r="BX2" s="99"/>
      <c r="BY2" s="99"/>
      <c r="BZ2" s="98"/>
      <c r="CA2" s="97" t="str">
        <f t="shared" ref="CA2" si="16">BB2</f>
        <v xml:space="preserve">Gerentes de personas (sólo empleados a tiempo completo) </v>
      </c>
      <c r="CB2" s="99"/>
      <c r="CC2" s="99"/>
      <c r="CD2" s="99"/>
      <c r="CE2" s="98"/>
      <c r="CF2" s="97" t="str">
        <f t="shared" ref="CF2" si="17">BG2</f>
        <v>Agentes individuales con licencia</v>
      </c>
      <c r="CG2" s="99"/>
      <c r="CH2" s="99"/>
      <c r="CI2" s="99"/>
      <c r="CJ2" s="98"/>
      <c r="CK2" s="97" t="str">
        <f>BQ2</f>
        <v xml:space="preserve">Todos los asalariados a tiempo completo </v>
      </c>
      <c r="CL2" s="99"/>
      <c r="CM2" s="99"/>
      <c r="CN2" s="99"/>
      <c r="CO2" s="98"/>
      <c r="CP2" s="97" t="str">
        <f>BV2</f>
        <v xml:space="preserve">Dirección ejecutiva (CEO y subordinados directos del CEO) </v>
      </c>
      <c r="CQ2" s="99"/>
      <c r="CR2" s="99"/>
      <c r="CS2" s="99"/>
      <c r="CT2" s="98"/>
      <c r="CU2" s="97" t="str">
        <f>CA2</f>
        <v xml:space="preserve">Gerentes de personas (sólo empleados a tiempo completo) </v>
      </c>
      <c r="CV2" s="99"/>
      <c r="CW2" s="99"/>
      <c r="CX2" s="99"/>
      <c r="CY2" s="98"/>
      <c r="CZ2" s="97" t="str">
        <f>CF2</f>
        <v>Agentes individuales con licencia</v>
      </c>
      <c r="DA2" s="99"/>
      <c r="DB2" s="99"/>
      <c r="DC2" s="99"/>
      <c r="DD2" s="98"/>
      <c r="DE2" s="97" t="str">
        <f>[1]INPUT!B67</f>
        <v xml:space="preserve">Todos los asalariados a tiempo completo </v>
      </c>
      <c r="DF2" s="99"/>
      <c r="DG2" s="99"/>
      <c r="DH2" s="99"/>
      <c r="DI2" s="98"/>
      <c r="DJ2" s="97" t="str">
        <f>[1]INPUT!B68</f>
        <v>Agentes individuales con licencia</v>
      </c>
      <c r="DK2" s="99"/>
      <c r="DL2" s="99"/>
      <c r="DM2" s="99"/>
      <c r="DN2" s="98"/>
      <c r="DO2" s="97" t="str">
        <f>[1]INPUT!B71</f>
        <v xml:space="preserve">Dirección ejecutiva (CEO y subordinados directos del CEO) </v>
      </c>
      <c r="DP2" s="98"/>
    </row>
    <row r="3" spans="1:120" ht="94.5" x14ac:dyDescent="0.35">
      <c r="A3" s="79" t="s">
        <v>36</v>
      </c>
      <c r="B3" s="79" t="s">
        <v>37</v>
      </c>
      <c r="C3" s="79" t="s">
        <v>38</v>
      </c>
      <c r="D3" s="79" t="s">
        <v>39</v>
      </c>
      <c r="E3" s="79" t="s">
        <v>40</v>
      </c>
      <c r="F3" s="61" t="s">
        <v>41</v>
      </c>
      <c r="G3" s="61" t="s">
        <v>42</v>
      </c>
      <c r="H3" s="61" t="s">
        <v>43</v>
      </c>
      <c r="I3" s="61" t="s">
        <v>44</v>
      </c>
      <c r="J3" s="61" t="s">
        <v>45</v>
      </c>
      <c r="K3" s="61" t="s">
        <v>46</v>
      </c>
      <c r="L3" s="61" t="s">
        <v>47</v>
      </c>
      <c r="M3" s="61" t="s">
        <v>48</v>
      </c>
      <c r="N3" s="80" t="s">
        <v>50</v>
      </c>
      <c r="O3" s="80" t="s">
        <v>51</v>
      </c>
      <c r="P3" s="80" t="s">
        <v>52</v>
      </c>
      <c r="Q3" s="80" t="s">
        <v>53</v>
      </c>
      <c r="R3" s="80" t="s">
        <v>0</v>
      </c>
      <c r="S3" s="80" t="s">
        <v>50</v>
      </c>
      <c r="T3" s="80" t="s">
        <v>51</v>
      </c>
      <c r="U3" s="80" t="s">
        <v>52</v>
      </c>
      <c r="V3" s="80" t="s">
        <v>53</v>
      </c>
      <c r="W3" s="80" t="s">
        <v>0</v>
      </c>
      <c r="X3" s="80" t="s">
        <v>50</v>
      </c>
      <c r="Y3" s="80" t="s">
        <v>51</v>
      </c>
      <c r="Z3" s="80" t="s">
        <v>52</v>
      </c>
      <c r="AA3" s="80" t="s">
        <v>53</v>
      </c>
      <c r="AB3" s="80" t="s">
        <v>0</v>
      </c>
      <c r="AC3" s="80" t="s">
        <v>50</v>
      </c>
      <c r="AD3" s="80" t="s">
        <v>51</v>
      </c>
      <c r="AE3" s="80" t="s">
        <v>52</v>
      </c>
      <c r="AF3" s="80" t="s">
        <v>53</v>
      </c>
      <c r="AG3" s="80" t="s">
        <v>0</v>
      </c>
      <c r="AH3" s="80" t="s">
        <v>50</v>
      </c>
      <c r="AI3" s="80" t="s">
        <v>51</v>
      </c>
      <c r="AJ3" s="80" t="s">
        <v>52</v>
      </c>
      <c r="AK3" s="80" t="s">
        <v>53</v>
      </c>
      <c r="AL3" s="80" t="s">
        <v>0</v>
      </c>
      <c r="AM3" s="80" t="s">
        <v>50</v>
      </c>
      <c r="AN3" s="80" t="s">
        <v>51</v>
      </c>
      <c r="AO3" s="80" t="s">
        <v>52</v>
      </c>
      <c r="AP3" s="80" t="s">
        <v>53</v>
      </c>
      <c r="AQ3" s="80" t="s">
        <v>0</v>
      </c>
      <c r="AR3" s="80" t="s">
        <v>50</v>
      </c>
      <c r="AS3" s="80" t="s">
        <v>51</v>
      </c>
      <c r="AT3" s="80" t="s">
        <v>52</v>
      </c>
      <c r="AU3" s="80" t="s">
        <v>53</v>
      </c>
      <c r="AV3" s="80" t="s">
        <v>0</v>
      </c>
      <c r="AW3" s="80" t="s">
        <v>50</v>
      </c>
      <c r="AX3" s="80" t="s">
        <v>51</v>
      </c>
      <c r="AY3" s="80" t="s">
        <v>52</v>
      </c>
      <c r="AZ3" s="80" t="s">
        <v>53</v>
      </c>
      <c r="BA3" s="80" t="s">
        <v>0</v>
      </c>
      <c r="BB3" s="80" t="s">
        <v>50</v>
      </c>
      <c r="BC3" s="80" t="s">
        <v>51</v>
      </c>
      <c r="BD3" s="80" t="s">
        <v>52</v>
      </c>
      <c r="BE3" s="80" t="s">
        <v>53</v>
      </c>
      <c r="BF3" s="80" t="s">
        <v>0</v>
      </c>
      <c r="BG3" s="80" t="s">
        <v>50</v>
      </c>
      <c r="BH3" s="80" t="s">
        <v>51</v>
      </c>
      <c r="BI3" s="80" t="s">
        <v>52</v>
      </c>
      <c r="BJ3" s="80" t="s">
        <v>53</v>
      </c>
      <c r="BK3" s="80" t="s">
        <v>0</v>
      </c>
      <c r="BL3" s="80" t="s">
        <v>50</v>
      </c>
      <c r="BM3" s="80" t="s">
        <v>51</v>
      </c>
      <c r="BN3" s="80" t="s">
        <v>52</v>
      </c>
      <c r="BO3" s="80" t="s">
        <v>53</v>
      </c>
      <c r="BP3" s="80" t="s">
        <v>0</v>
      </c>
      <c r="BQ3" s="80" t="s">
        <v>50</v>
      </c>
      <c r="BR3" s="80" t="s">
        <v>51</v>
      </c>
      <c r="BS3" s="80" t="s">
        <v>52</v>
      </c>
      <c r="BT3" s="80" t="s">
        <v>53</v>
      </c>
      <c r="BU3" s="80" t="s">
        <v>0</v>
      </c>
      <c r="BV3" s="80" t="s">
        <v>50</v>
      </c>
      <c r="BW3" s="80" t="s">
        <v>51</v>
      </c>
      <c r="BX3" s="80" t="s">
        <v>52</v>
      </c>
      <c r="BY3" s="80" t="s">
        <v>53</v>
      </c>
      <c r="BZ3" s="80" t="s">
        <v>0</v>
      </c>
      <c r="CA3" s="80" t="s">
        <v>50</v>
      </c>
      <c r="CB3" s="80" t="s">
        <v>51</v>
      </c>
      <c r="CC3" s="80" t="s">
        <v>52</v>
      </c>
      <c r="CD3" s="80" t="s">
        <v>53</v>
      </c>
      <c r="CE3" s="80" t="s">
        <v>0</v>
      </c>
      <c r="CF3" s="80" t="s">
        <v>50</v>
      </c>
      <c r="CG3" s="80" t="s">
        <v>51</v>
      </c>
      <c r="CH3" s="80" t="s">
        <v>52</v>
      </c>
      <c r="CI3" s="80" t="s">
        <v>53</v>
      </c>
      <c r="CJ3" s="80" t="s">
        <v>0</v>
      </c>
      <c r="CK3" s="80" t="s">
        <v>50</v>
      </c>
      <c r="CL3" s="80" t="s">
        <v>51</v>
      </c>
      <c r="CM3" s="80" t="s">
        <v>52</v>
      </c>
      <c r="CN3" s="80" t="s">
        <v>53</v>
      </c>
      <c r="CO3" s="80" t="s">
        <v>0</v>
      </c>
      <c r="CP3" s="80" t="s">
        <v>50</v>
      </c>
      <c r="CQ3" s="80" t="s">
        <v>51</v>
      </c>
      <c r="CR3" s="80" t="s">
        <v>52</v>
      </c>
      <c r="CS3" s="80" t="s">
        <v>53</v>
      </c>
      <c r="CT3" s="80" t="s">
        <v>0</v>
      </c>
      <c r="CU3" s="80" t="s">
        <v>50</v>
      </c>
      <c r="CV3" s="80" t="s">
        <v>51</v>
      </c>
      <c r="CW3" s="80" t="s">
        <v>52</v>
      </c>
      <c r="CX3" s="80" t="s">
        <v>53</v>
      </c>
      <c r="CY3" s="80" t="s">
        <v>0</v>
      </c>
      <c r="CZ3" s="80" t="s">
        <v>50</v>
      </c>
      <c r="DA3" s="80" t="s">
        <v>51</v>
      </c>
      <c r="DB3" s="80" t="s">
        <v>52</v>
      </c>
      <c r="DC3" s="80" t="s">
        <v>53</v>
      </c>
      <c r="DD3" s="80" t="s">
        <v>0</v>
      </c>
      <c r="DE3" s="80" t="s">
        <v>50</v>
      </c>
      <c r="DF3" s="80" t="s">
        <v>51</v>
      </c>
      <c r="DG3" s="80" t="s">
        <v>52</v>
      </c>
      <c r="DH3" s="80" t="s">
        <v>53</v>
      </c>
      <c r="DI3" s="80" t="s">
        <v>0</v>
      </c>
      <c r="DJ3" s="80" t="s">
        <v>50</v>
      </c>
      <c r="DK3" s="80" t="s">
        <v>51</v>
      </c>
      <c r="DL3" s="80" t="s">
        <v>52</v>
      </c>
      <c r="DM3" s="80" t="s">
        <v>53</v>
      </c>
      <c r="DN3" s="80" t="s">
        <v>0</v>
      </c>
      <c r="DO3" s="61" t="s">
        <v>54</v>
      </c>
      <c r="DP3" s="61" t="s">
        <v>55</v>
      </c>
    </row>
    <row r="4" spans="1:120" s="77" customFormat="1" ht="24.75" customHeight="1" x14ac:dyDescent="0.35">
      <c r="A4" s="75">
        <f>SUM(A5:A1048576)</f>
        <v>0</v>
      </c>
      <c r="B4" s="100" t="s">
        <v>56</v>
      </c>
      <c r="C4" s="101"/>
      <c r="D4" s="101"/>
      <c r="E4" s="101"/>
      <c r="F4" s="101"/>
      <c r="G4" s="101"/>
      <c r="H4" s="101"/>
      <c r="I4" s="101"/>
      <c r="J4" s="101"/>
      <c r="K4" s="101"/>
      <c r="L4" s="101"/>
      <c r="M4" s="102"/>
      <c r="N4" s="75">
        <f>SUM(N5:N1048576)</f>
        <v>0</v>
      </c>
      <c r="O4" s="75">
        <f>SUM(O5:O1048576)</f>
        <v>0</v>
      </c>
      <c r="P4" s="75">
        <f>SUM(P5:P1048576)</f>
        <v>0</v>
      </c>
      <c r="Q4" s="75">
        <f>SUM(Q5:Q1048576)</f>
        <v>0</v>
      </c>
      <c r="R4" s="75">
        <f>SUM(R5:R1048576)</f>
        <v>0</v>
      </c>
      <c r="S4" s="75">
        <f>SUM(S5:S1048576)</f>
        <v>0</v>
      </c>
      <c r="T4" s="75">
        <f>SUM(T5:T1048576)</f>
        <v>0</v>
      </c>
      <c r="U4" s="75">
        <f>SUM(U5:U1048576)</f>
        <v>0</v>
      </c>
      <c r="V4" s="75">
        <f>SUM(V5:V1048576)</f>
        <v>0</v>
      </c>
      <c r="W4" s="75">
        <f>SUM(W5:W1048576)</f>
        <v>0</v>
      </c>
      <c r="X4" s="75">
        <f>SUM(X5:X1048576)</f>
        <v>0</v>
      </c>
      <c r="Y4" s="75">
        <f>SUM(Y5:Y1048576)</f>
        <v>0</v>
      </c>
      <c r="Z4" s="75">
        <f>SUM(Z5:Z1048576)</f>
        <v>0</v>
      </c>
      <c r="AA4" s="75">
        <f>SUM(AA5:AA1048576)</f>
        <v>0</v>
      </c>
      <c r="AB4" s="75">
        <f>SUM(AB5:AB1048576)</f>
        <v>0</v>
      </c>
      <c r="AC4" s="75">
        <f>SUM(AC5:AC1048576)</f>
        <v>0</v>
      </c>
      <c r="AD4" s="75">
        <f>SUM(AD5:AD1048576)</f>
        <v>0</v>
      </c>
      <c r="AE4" s="75">
        <f>SUM(AE5:AE1048576)</f>
        <v>0</v>
      </c>
      <c r="AF4" s="75">
        <f>SUM(AF5:AF1048576)</f>
        <v>0</v>
      </c>
      <c r="AG4" s="75">
        <f>SUM(AG5:AG1048576)</f>
        <v>0</v>
      </c>
      <c r="AH4" s="75">
        <f>SUM(AH5:AH1048576)</f>
        <v>0</v>
      </c>
      <c r="AI4" s="75">
        <f>SUM(AI5:AI1048576)</f>
        <v>0</v>
      </c>
      <c r="AJ4" s="75">
        <f>SUM(AJ5:AJ1048576)</f>
        <v>0</v>
      </c>
      <c r="AK4" s="75">
        <f>SUM(AK5:AK1048576)</f>
        <v>0</v>
      </c>
      <c r="AL4" s="75">
        <f>SUM(AL5:AL1048576)</f>
        <v>0</v>
      </c>
      <c r="AM4" s="75">
        <f>SUM(AM5:AM1048576)</f>
        <v>0</v>
      </c>
      <c r="AN4" s="75">
        <f>SUM(AN5:AN1048576)</f>
        <v>0</v>
      </c>
      <c r="AO4" s="75">
        <f>SUM(AO5:AO1048576)</f>
        <v>0</v>
      </c>
      <c r="AP4" s="75">
        <f>SUM(AP5:AP1048576)</f>
        <v>0</v>
      </c>
      <c r="AQ4" s="75">
        <f>SUM(AQ5:AQ1048576)</f>
        <v>0</v>
      </c>
      <c r="AR4" s="75">
        <f>SUM(AR5:AR1048576)</f>
        <v>0</v>
      </c>
      <c r="AS4" s="75">
        <f>SUM(AS5:AS1048576)</f>
        <v>0</v>
      </c>
      <c r="AT4" s="75">
        <f>SUM(AT5:AT1048576)</f>
        <v>0</v>
      </c>
      <c r="AU4" s="75">
        <f>SUM(AU5:AU1048576)</f>
        <v>0</v>
      </c>
      <c r="AV4" s="75">
        <f>SUM(AV5:AV1048576)</f>
        <v>0</v>
      </c>
      <c r="AW4" s="75">
        <f>SUM(AW5:AW1048576)</f>
        <v>0</v>
      </c>
      <c r="AX4" s="75">
        <f>SUM(AX5:AX1048576)</f>
        <v>0</v>
      </c>
      <c r="AY4" s="75">
        <f>SUM(AY5:AY1048576)</f>
        <v>0</v>
      </c>
      <c r="AZ4" s="75">
        <f>SUM(AZ5:AZ1048576)</f>
        <v>0</v>
      </c>
      <c r="BA4" s="75">
        <f>SUM(BA5:BA1048576)</f>
        <v>0</v>
      </c>
      <c r="BB4" s="75">
        <f>SUM(BB5:BB1048576)</f>
        <v>0</v>
      </c>
      <c r="BC4" s="75">
        <f>SUM(BC5:BC1048576)</f>
        <v>0</v>
      </c>
      <c r="BD4" s="75">
        <f>SUM(BD5:BD1048576)</f>
        <v>0</v>
      </c>
      <c r="BE4" s="75">
        <f>SUM(BE5:BE1048576)</f>
        <v>0</v>
      </c>
      <c r="BF4" s="75">
        <f>SUM(BF5:BF1048576)</f>
        <v>0</v>
      </c>
      <c r="BG4" s="75">
        <f>SUM(BG5:BG1048576)</f>
        <v>0</v>
      </c>
      <c r="BH4" s="75">
        <f>SUM(BH5:BH1048576)</f>
        <v>0</v>
      </c>
      <c r="BI4" s="75">
        <f>SUM(BI5:BI1048576)</f>
        <v>0</v>
      </c>
      <c r="BJ4" s="75">
        <f>SUM(BJ5:BJ1048576)</f>
        <v>0</v>
      </c>
      <c r="BK4" s="75">
        <f>SUM(BK5:BK1048576)</f>
        <v>0</v>
      </c>
      <c r="BL4" s="75">
        <f>SUM(BL5:BL1048576)</f>
        <v>0</v>
      </c>
      <c r="BM4" s="75">
        <f>SUM(BM5:BM1048576)</f>
        <v>0</v>
      </c>
      <c r="BN4" s="75">
        <f>SUM(BN5:BN1048576)</f>
        <v>0</v>
      </c>
      <c r="BO4" s="75">
        <f>SUM(BO5:BO1048576)</f>
        <v>0</v>
      </c>
      <c r="BP4" s="75">
        <f>SUM(BP5:BP1048576)</f>
        <v>0</v>
      </c>
      <c r="BQ4" s="75">
        <f>SUM(BQ5:BQ1048576)</f>
        <v>0</v>
      </c>
      <c r="BR4" s="75">
        <f>SUM(BR5:BR1048576)</f>
        <v>0</v>
      </c>
      <c r="BS4" s="75">
        <f>SUM(BS5:BS1048576)</f>
        <v>0</v>
      </c>
      <c r="BT4" s="75">
        <f>SUM(BT5:BT1048576)</f>
        <v>0</v>
      </c>
      <c r="BU4" s="75">
        <f>SUM(BU5:BU1048576)</f>
        <v>0</v>
      </c>
      <c r="BV4" s="75">
        <f>SUM(BV5:BV1048576)</f>
        <v>0</v>
      </c>
      <c r="BW4" s="75">
        <f>SUM(BW5:BW1048576)</f>
        <v>0</v>
      </c>
      <c r="BX4" s="75">
        <f>SUM(BX5:BX1048576)</f>
        <v>0</v>
      </c>
      <c r="BY4" s="75">
        <f>SUM(BY5:BY1048576)</f>
        <v>0</v>
      </c>
      <c r="BZ4" s="75">
        <f>SUM(BZ5:BZ1048576)</f>
        <v>0</v>
      </c>
      <c r="CA4" s="75">
        <f>SUM(CA5:CA1048576)</f>
        <v>0</v>
      </c>
      <c r="CB4" s="75">
        <f>SUM(CB5:CB1048576)</f>
        <v>0</v>
      </c>
      <c r="CC4" s="75">
        <f>SUM(CC5:CC1048576)</f>
        <v>0</v>
      </c>
      <c r="CD4" s="75">
        <f>SUM(CD5:CD1048576)</f>
        <v>0</v>
      </c>
      <c r="CE4" s="75">
        <f>SUM(CE5:CE1048576)</f>
        <v>0</v>
      </c>
      <c r="CF4" s="75">
        <f>SUM(CF5:CF1048576)</f>
        <v>0</v>
      </c>
      <c r="CG4" s="75">
        <f>SUM(CG5:CG1048576)</f>
        <v>0</v>
      </c>
      <c r="CH4" s="75">
        <f>SUM(CH5:CH1048576)</f>
        <v>0</v>
      </c>
      <c r="CI4" s="75">
        <f>SUM(CI5:CI1048576)</f>
        <v>0</v>
      </c>
      <c r="CJ4" s="75">
        <f>SUM(CJ5:CJ1048576)</f>
        <v>0</v>
      </c>
      <c r="CK4" s="75">
        <f>SUM(CK5:CK1048576)</f>
        <v>0</v>
      </c>
      <c r="CL4" s="75">
        <f>SUM(CL5:CL1048576)</f>
        <v>0</v>
      </c>
      <c r="CM4" s="75">
        <f>SUM(CM5:CM1048576)</f>
        <v>0</v>
      </c>
      <c r="CN4" s="75">
        <f>SUM(CN5:CN1048576)</f>
        <v>0</v>
      </c>
      <c r="CO4" s="75">
        <f>SUM(CO5:CO1048576)</f>
        <v>0</v>
      </c>
      <c r="CP4" s="75">
        <f>SUM(CP5:CP1048576)</f>
        <v>0</v>
      </c>
      <c r="CQ4" s="75">
        <f>SUM(CQ5:CQ1048576)</f>
        <v>0</v>
      </c>
      <c r="CR4" s="75">
        <f>SUM(CR5:CR1048576)</f>
        <v>0</v>
      </c>
      <c r="CS4" s="75">
        <f>SUM(CS5:CS1048576)</f>
        <v>0</v>
      </c>
      <c r="CT4" s="75">
        <f>SUM(CT5:CT1048576)</f>
        <v>0</v>
      </c>
      <c r="CU4" s="75">
        <f>SUM(CU5:CU1048576)</f>
        <v>0</v>
      </c>
      <c r="CV4" s="75">
        <f>SUM(CV5:CV1048576)</f>
        <v>0</v>
      </c>
      <c r="CW4" s="75">
        <f>SUM(CW5:CW1048576)</f>
        <v>0</v>
      </c>
      <c r="CX4" s="75">
        <f>SUM(CX5:CX1048576)</f>
        <v>0</v>
      </c>
      <c r="CY4" s="75">
        <f>SUM(CY5:CY1048576)</f>
        <v>0</v>
      </c>
      <c r="CZ4" s="75">
        <f>SUM(CZ5:CZ1048576)</f>
        <v>0</v>
      </c>
      <c r="DA4" s="75">
        <f>SUM(DA5:DA1048576)</f>
        <v>0</v>
      </c>
      <c r="DB4" s="75">
        <f>SUM(DB5:DB1048576)</f>
        <v>0</v>
      </c>
      <c r="DC4" s="75">
        <f>SUM(DC5:DC1048576)</f>
        <v>0</v>
      </c>
      <c r="DD4" s="75">
        <f>SUM(DD5:DD1048576)</f>
        <v>0</v>
      </c>
      <c r="DE4" s="75">
        <f>SUM(DE5:DE1048576)</f>
        <v>0</v>
      </c>
      <c r="DF4" s="75">
        <f>SUM(DF5:DF1048576)</f>
        <v>0</v>
      </c>
      <c r="DG4" s="75">
        <f>SUM(DG5:DG1048576)</f>
        <v>0</v>
      </c>
      <c r="DH4" s="75">
        <f>SUM(DH5:DH1048576)</f>
        <v>0</v>
      </c>
      <c r="DI4" s="75">
        <f>SUM(DI5:DI1048576)</f>
        <v>0</v>
      </c>
      <c r="DJ4" s="75">
        <f>SUM(DJ5:DJ1048576)</f>
        <v>0</v>
      </c>
      <c r="DK4" s="75">
        <f>SUM(DK5:DK1048576)</f>
        <v>0</v>
      </c>
      <c r="DL4" s="75">
        <f>SUM(DL5:DL1048576)</f>
        <v>0</v>
      </c>
      <c r="DM4" s="75">
        <f>SUM(DM5:DM1048576)</f>
        <v>0</v>
      </c>
      <c r="DN4" s="75">
        <f>SUM(DN5:DN1048576)</f>
        <v>0</v>
      </c>
      <c r="DO4" s="76"/>
      <c r="DP4" s="76"/>
    </row>
    <row r="5" spans="1:120" s="141" customFormat="1" ht="13.5" x14ac:dyDescent="0.35"/>
    <row r="6" spans="1:120" s="141" customFormat="1" ht="13.5" x14ac:dyDescent="0.35"/>
    <row r="7" spans="1:120" s="141" customFormat="1" ht="13.5" x14ac:dyDescent="0.35"/>
    <row r="8" spans="1:120" s="141" customFormat="1" ht="13.5" x14ac:dyDescent="0.35"/>
    <row r="9" spans="1:120" s="141" customFormat="1" ht="13.5" x14ac:dyDescent="0.35"/>
    <row r="10" spans="1:120" s="141" customFormat="1" ht="13.5" x14ac:dyDescent="0.35"/>
    <row r="11" spans="1:120" s="141" customFormat="1" ht="13.5" x14ac:dyDescent="0.35"/>
    <row r="12" spans="1:120" s="141" customFormat="1" ht="13.5" x14ac:dyDescent="0.35"/>
    <row r="13" spans="1:120" s="141" customFormat="1" ht="13.5" x14ac:dyDescent="0.35"/>
    <row r="14" spans="1:120" s="141" customFormat="1" ht="13.5" x14ac:dyDescent="0.35"/>
    <row r="15" spans="1:120" s="141" customFormat="1" ht="13.5" x14ac:dyDescent="0.35"/>
    <row r="16" spans="1:120" s="141" customFormat="1" ht="13.5" x14ac:dyDescent="0.35"/>
    <row r="17" s="141" customFormat="1" ht="13.5" x14ac:dyDescent="0.35"/>
    <row r="18" s="141" customFormat="1" ht="13.5" x14ac:dyDescent="0.35"/>
    <row r="19" s="141" customFormat="1" ht="13.5" x14ac:dyDescent="0.35"/>
    <row r="20" s="141" customFormat="1" ht="13.5" x14ac:dyDescent="0.35"/>
    <row r="21" s="141" customFormat="1" ht="13.5" x14ac:dyDescent="0.35"/>
    <row r="22" s="141" customFormat="1" ht="13.5" x14ac:dyDescent="0.35"/>
    <row r="23" s="141" customFormat="1" ht="13.5" x14ac:dyDescent="0.35"/>
    <row r="24" s="141" customFormat="1" ht="13.5" x14ac:dyDescent="0.35"/>
    <row r="25" s="141" customFormat="1" ht="13.5" x14ac:dyDescent="0.35"/>
    <row r="26" s="141" customFormat="1" ht="13.5" x14ac:dyDescent="0.35"/>
    <row r="27" s="141" customFormat="1" ht="13.5" x14ac:dyDescent="0.35"/>
    <row r="28" s="141" customFormat="1" ht="13.5" x14ac:dyDescent="0.35"/>
    <row r="29" s="141" customFormat="1" ht="13.5" x14ac:dyDescent="0.35"/>
    <row r="30" s="141" customFormat="1" ht="13.5" x14ac:dyDescent="0.35"/>
    <row r="31" s="141" customFormat="1" ht="13.5" x14ac:dyDescent="0.35"/>
    <row r="32" s="141" customFormat="1" ht="13.5" x14ac:dyDescent="0.35"/>
    <row r="33" s="141" customFormat="1" ht="13.5" x14ac:dyDescent="0.35"/>
    <row r="34" s="141" customFormat="1" ht="13.5" x14ac:dyDescent="0.35"/>
    <row r="35" s="141" customFormat="1" ht="13.5" x14ac:dyDescent="0.35"/>
    <row r="36" s="141" customFormat="1" ht="13.5" x14ac:dyDescent="0.35"/>
    <row r="37" s="141" customFormat="1" ht="13.5" x14ac:dyDescent="0.35"/>
    <row r="38" s="141" customFormat="1" ht="13.5" x14ac:dyDescent="0.35"/>
    <row r="39" s="141" customFormat="1" ht="13.5" x14ac:dyDescent="0.35"/>
    <row r="40" s="141" customFormat="1" ht="13.5" x14ac:dyDescent="0.35"/>
    <row r="41" s="141" customFormat="1" ht="13.5" x14ac:dyDescent="0.35"/>
    <row r="42" s="141" customFormat="1" ht="13.5" x14ac:dyDescent="0.35"/>
    <row r="43" s="141" customFormat="1" ht="13.5" x14ac:dyDescent="0.35"/>
    <row r="44" s="141" customFormat="1" ht="13.5" x14ac:dyDescent="0.35"/>
    <row r="45" s="141" customFormat="1" ht="13.5" x14ac:dyDescent="0.35"/>
    <row r="46" s="141" customFormat="1" ht="13.5" x14ac:dyDescent="0.35"/>
    <row r="47" s="141" customFormat="1" ht="13.5" x14ac:dyDescent="0.35"/>
    <row r="48" s="141" customFormat="1" ht="13.5" x14ac:dyDescent="0.35"/>
    <row r="49" s="141" customFormat="1" ht="13.5" x14ac:dyDescent="0.35"/>
    <row r="50" s="141" customFormat="1" ht="13.5" x14ac:dyDescent="0.35"/>
    <row r="51" s="141" customFormat="1" ht="13.5" x14ac:dyDescent="0.35"/>
    <row r="52" s="141" customFormat="1" ht="13.5" x14ac:dyDescent="0.35"/>
    <row r="53" s="141" customFormat="1" ht="13.5" x14ac:dyDescent="0.35"/>
    <row r="54" s="141" customFormat="1" ht="13.5" x14ac:dyDescent="0.35"/>
    <row r="55" s="141" customFormat="1" ht="13.5" x14ac:dyDescent="0.35"/>
    <row r="56" s="141" customFormat="1" ht="13.5" x14ac:dyDescent="0.35"/>
    <row r="57" s="141" customFormat="1" ht="13.5" x14ac:dyDescent="0.35"/>
    <row r="58" s="141" customFormat="1" ht="13.5" x14ac:dyDescent="0.35"/>
    <row r="59" s="141" customFormat="1" ht="13.5" x14ac:dyDescent="0.35"/>
    <row r="60" s="141" customFormat="1" ht="13.5" x14ac:dyDescent="0.35"/>
    <row r="61" s="141" customFormat="1" ht="13.5" x14ac:dyDescent="0.35"/>
    <row r="62" s="141" customFormat="1" ht="13.5" x14ac:dyDescent="0.35"/>
    <row r="63" s="141" customFormat="1" ht="13.5" x14ac:dyDescent="0.35"/>
    <row r="64" s="141" customFormat="1" ht="13.5" x14ac:dyDescent="0.35"/>
    <row r="65" s="141" customFormat="1" ht="13.5" x14ac:dyDescent="0.35"/>
    <row r="66" s="141" customFormat="1" ht="13.5" x14ac:dyDescent="0.35"/>
    <row r="67" s="141" customFormat="1" ht="13.5" x14ac:dyDescent="0.35"/>
    <row r="68" s="141" customFormat="1" ht="13.5" x14ac:dyDescent="0.35"/>
    <row r="69" s="141" customFormat="1" ht="13.5" x14ac:dyDescent="0.35"/>
    <row r="70" s="141" customFormat="1" ht="13.5" x14ac:dyDescent="0.35"/>
    <row r="71" s="141" customFormat="1" ht="13.5" x14ac:dyDescent="0.35"/>
    <row r="72" s="141" customFormat="1" ht="13.5" x14ac:dyDescent="0.35"/>
    <row r="73" s="141" customFormat="1" ht="13.5" x14ac:dyDescent="0.35"/>
    <row r="74" s="141" customFormat="1" ht="13.5" x14ac:dyDescent="0.35"/>
    <row r="75" s="141" customFormat="1" ht="13.5" x14ac:dyDescent="0.35"/>
    <row r="76" s="141" customFormat="1" ht="13.5" x14ac:dyDescent="0.35"/>
    <row r="77" s="141" customFormat="1" ht="13.5" x14ac:dyDescent="0.35"/>
    <row r="78" s="141" customFormat="1" ht="13.5" x14ac:dyDescent="0.35"/>
    <row r="79" s="141" customFormat="1" ht="13.5" x14ac:dyDescent="0.35"/>
    <row r="80" s="141" customFormat="1" ht="13.5" x14ac:dyDescent="0.35"/>
    <row r="81" s="141" customFormat="1" ht="13.5" x14ac:dyDescent="0.35"/>
    <row r="82" s="141" customFormat="1" ht="13.5" x14ac:dyDescent="0.35"/>
    <row r="83" s="141" customFormat="1" ht="13.5" x14ac:dyDescent="0.35"/>
    <row r="84" s="141" customFormat="1" ht="13.5" x14ac:dyDescent="0.35"/>
    <row r="85" s="141" customFormat="1" ht="13.5" x14ac:dyDescent="0.35"/>
    <row r="86" s="141" customFormat="1" ht="13.5" x14ac:dyDescent="0.35"/>
    <row r="87" s="141" customFormat="1" ht="13.5" x14ac:dyDescent="0.35"/>
    <row r="88" s="141" customFormat="1" ht="13.5" x14ac:dyDescent="0.35"/>
    <row r="89" s="141" customFormat="1" ht="13.5" x14ac:dyDescent="0.35"/>
    <row r="90" s="141" customFormat="1" ht="13.5" x14ac:dyDescent="0.35"/>
    <row r="91" s="141" customFormat="1" ht="13.5" x14ac:dyDescent="0.35"/>
    <row r="92" s="141" customFormat="1" ht="13.5" x14ac:dyDescent="0.35"/>
    <row r="93" s="141" customFormat="1" ht="13.5" x14ac:dyDescent="0.35"/>
    <row r="94" s="141" customFormat="1" ht="13.5" x14ac:dyDescent="0.35"/>
    <row r="95" s="141" customFormat="1" ht="13.5" x14ac:dyDescent="0.35"/>
    <row r="96" s="141" customFormat="1" ht="13.5" x14ac:dyDescent="0.35"/>
    <row r="97" s="141" customFormat="1" ht="13.5" x14ac:dyDescent="0.35"/>
    <row r="98" s="141" customFormat="1" ht="12" customHeight="1" x14ac:dyDescent="0.35"/>
    <row r="99" s="141" customFormat="1" ht="12" customHeight="1" x14ac:dyDescent="0.35"/>
    <row r="100" s="141" customFormat="1" ht="12" customHeight="1" x14ac:dyDescent="0.35"/>
    <row r="101" s="141" customFormat="1" ht="12" customHeight="1" x14ac:dyDescent="0.35"/>
    <row r="102" s="141" customFormat="1" ht="12" customHeight="1" x14ac:dyDescent="0.35"/>
    <row r="103" s="141" customFormat="1" ht="12" customHeight="1" x14ac:dyDescent="0.35"/>
    <row r="104" s="141" customFormat="1" ht="12" customHeight="1" x14ac:dyDescent="0.35"/>
    <row r="105" s="141" customFormat="1" ht="12" customHeight="1" x14ac:dyDescent="0.35"/>
    <row r="106" s="141" customFormat="1" ht="12" customHeight="1" x14ac:dyDescent="0.35"/>
    <row r="107" s="141" customFormat="1" ht="12" customHeight="1" x14ac:dyDescent="0.35"/>
    <row r="108" s="141" customFormat="1" ht="12" customHeight="1" x14ac:dyDescent="0.35"/>
    <row r="109" s="141" customFormat="1" ht="12" customHeight="1" x14ac:dyDescent="0.35"/>
    <row r="110" s="141" customFormat="1" ht="12" customHeight="1" x14ac:dyDescent="0.35"/>
    <row r="111" s="141" customFormat="1" ht="12" customHeight="1" x14ac:dyDescent="0.35"/>
    <row r="112" s="141" customFormat="1" ht="12" customHeight="1" x14ac:dyDescent="0.35"/>
    <row r="113" s="141" customFormat="1" ht="12" customHeight="1" x14ac:dyDescent="0.35"/>
    <row r="114" s="141" customFormat="1" ht="12" customHeight="1" x14ac:dyDescent="0.35"/>
    <row r="115" s="141" customFormat="1" ht="12" customHeight="1" x14ac:dyDescent="0.35"/>
    <row r="116" s="141" customFormat="1" ht="12" customHeight="1" x14ac:dyDescent="0.35"/>
    <row r="117" s="141" customFormat="1" ht="12" customHeight="1" x14ac:dyDescent="0.35"/>
    <row r="118" s="141" customFormat="1" ht="12" customHeight="1" x14ac:dyDescent="0.35"/>
    <row r="119" s="141" customFormat="1" ht="12" customHeight="1" x14ac:dyDescent="0.35"/>
    <row r="120" s="141" customFormat="1" ht="12" customHeight="1" x14ac:dyDescent="0.35"/>
    <row r="121" s="141" customFormat="1" ht="12" customHeight="1" x14ac:dyDescent="0.35"/>
    <row r="122" s="141" customFormat="1" ht="12" customHeight="1" x14ac:dyDescent="0.35"/>
    <row r="123" s="141" customFormat="1" ht="12" customHeight="1" x14ac:dyDescent="0.35"/>
    <row r="124" s="141" customFormat="1" ht="12" customHeight="1" x14ac:dyDescent="0.35"/>
    <row r="125" s="141" customFormat="1" ht="12" customHeight="1" x14ac:dyDescent="0.35"/>
    <row r="126" s="141" customFormat="1" ht="12" customHeight="1" x14ac:dyDescent="0.35"/>
    <row r="127" s="141" customFormat="1" ht="12" customHeight="1" x14ac:dyDescent="0.35"/>
    <row r="128" s="141" customFormat="1" ht="12" customHeight="1" x14ac:dyDescent="0.35"/>
    <row r="129" s="141" customFormat="1" ht="12" customHeight="1" x14ac:dyDescent="0.35"/>
    <row r="130" s="141" customFormat="1" ht="12" customHeight="1" x14ac:dyDescent="0.35"/>
    <row r="131" s="141" customFormat="1" ht="12" customHeight="1" x14ac:dyDescent="0.35"/>
    <row r="132" s="141" customFormat="1" ht="12" customHeight="1" x14ac:dyDescent="0.35"/>
    <row r="133" s="141" customFormat="1" ht="12" customHeight="1" x14ac:dyDescent="0.35"/>
    <row r="134" s="141" customFormat="1" ht="12" customHeight="1" x14ac:dyDescent="0.35"/>
    <row r="135" s="141" customFormat="1" ht="12" customHeight="1" x14ac:dyDescent="0.35"/>
    <row r="136" s="141" customFormat="1" ht="12" customHeight="1" x14ac:dyDescent="0.35"/>
    <row r="137" s="141" customFormat="1" ht="12" customHeight="1" x14ac:dyDescent="0.35"/>
    <row r="138" s="141" customFormat="1" ht="12" customHeight="1" x14ac:dyDescent="0.35"/>
    <row r="139" s="141" customFormat="1" ht="12" customHeight="1" x14ac:dyDescent="0.35"/>
    <row r="140" s="141" customFormat="1" ht="12" customHeight="1" x14ac:dyDescent="0.35"/>
    <row r="141" s="141" customFormat="1" ht="12" customHeight="1" x14ac:dyDescent="0.35"/>
    <row r="142" s="141" customFormat="1" ht="12" customHeight="1" x14ac:dyDescent="0.35"/>
    <row r="143" s="141" customFormat="1" ht="12" customHeight="1" x14ac:dyDescent="0.35"/>
    <row r="144" s="141" customFormat="1" ht="12" customHeight="1" x14ac:dyDescent="0.35"/>
    <row r="145" s="141" customFormat="1" ht="12" customHeight="1" x14ac:dyDescent="0.35"/>
    <row r="146" s="141" customFormat="1" ht="12" customHeight="1" x14ac:dyDescent="0.35"/>
    <row r="147" s="141" customFormat="1" ht="12" customHeight="1" x14ac:dyDescent="0.35"/>
    <row r="148" s="141" customFormat="1" ht="12" customHeight="1" x14ac:dyDescent="0.35"/>
    <row r="149" s="141" customFormat="1" ht="12" customHeight="1" x14ac:dyDescent="0.35"/>
    <row r="150" s="141" customFormat="1" ht="12" customHeight="1" x14ac:dyDescent="0.35"/>
    <row r="151" s="141" customFormat="1" ht="12" customHeight="1" x14ac:dyDescent="0.35"/>
    <row r="152" s="141" customFormat="1" ht="12" customHeight="1" x14ac:dyDescent="0.35"/>
    <row r="153" s="141" customFormat="1" ht="12" customHeight="1" x14ac:dyDescent="0.35"/>
    <row r="154" s="141" customFormat="1" ht="12" customHeight="1" x14ac:dyDescent="0.35"/>
    <row r="155" s="141" customFormat="1" ht="12" customHeight="1" x14ac:dyDescent="0.35"/>
    <row r="156" s="141" customFormat="1" ht="12" customHeight="1" x14ac:dyDescent="0.35"/>
    <row r="157" s="141" customFormat="1" ht="12" customHeight="1" x14ac:dyDescent="0.35"/>
    <row r="158" s="141" customFormat="1" ht="12" customHeight="1" x14ac:dyDescent="0.35"/>
    <row r="159" s="141" customFormat="1" ht="12" customHeight="1" x14ac:dyDescent="0.35"/>
    <row r="160" s="141" customFormat="1" ht="12" customHeight="1" x14ac:dyDescent="0.35"/>
    <row r="161" s="141" customFormat="1" ht="12" customHeight="1" x14ac:dyDescent="0.35"/>
    <row r="162" s="141" customFormat="1" ht="12" customHeight="1" x14ac:dyDescent="0.35"/>
    <row r="163" s="141" customFormat="1" ht="12" customHeight="1" x14ac:dyDescent="0.35"/>
    <row r="164" s="141" customFormat="1" ht="12" customHeight="1" x14ac:dyDescent="0.35"/>
    <row r="165" s="141" customFormat="1" ht="12" customHeight="1" x14ac:dyDescent="0.35"/>
    <row r="166" s="141" customFormat="1" ht="12" customHeight="1" x14ac:dyDescent="0.35"/>
    <row r="167" s="141" customFormat="1" ht="12" customHeight="1" x14ac:dyDescent="0.35"/>
    <row r="168" s="141" customFormat="1" ht="12" customHeight="1" x14ac:dyDescent="0.35"/>
    <row r="169" s="141" customFormat="1" ht="12" customHeight="1" x14ac:dyDescent="0.35"/>
    <row r="170" s="141" customFormat="1" ht="12" customHeight="1" x14ac:dyDescent="0.35"/>
    <row r="171" s="141" customFormat="1" ht="12" customHeight="1" x14ac:dyDescent="0.35"/>
    <row r="172" s="141" customFormat="1" ht="12" customHeight="1" x14ac:dyDescent="0.35"/>
    <row r="173" s="141" customFormat="1" ht="12" customHeight="1" x14ac:dyDescent="0.35"/>
    <row r="174" s="141" customFormat="1" ht="12" customHeight="1" x14ac:dyDescent="0.35"/>
    <row r="175" s="141" customFormat="1" ht="12" customHeight="1" x14ac:dyDescent="0.35"/>
    <row r="176" s="141" customFormat="1" ht="12" customHeight="1" x14ac:dyDescent="0.35"/>
    <row r="177" s="141" customFormat="1" ht="12" customHeight="1" x14ac:dyDescent="0.35"/>
    <row r="178" s="141" customFormat="1" ht="12" customHeight="1" x14ac:dyDescent="0.35"/>
    <row r="179" s="141" customFormat="1" ht="12" customHeight="1" x14ac:dyDescent="0.35"/>
    <row r="180" s="141" customFormat="1" ht="12" customHeight="1" x14ac:dyDescent="0.35"/>
    <row r="181" s="141" customFormat="1" ht="12" customHeight="1" x14ac:dyDescent="0.35"/>
    <row r="182" s="141" customFormat="1" ht="12" customHeight="1" x14ac:dyDescent="0.35"/>
    <row r="183" s="141" customFormat="1" ht="12" customHeight="1" x14ac:dyDescent="0.35"/>
    <row r="184" s="141" customFormat="1" ht="12" customHeight="1" x14ac:dyDescent="0.35"/>
    <row r="185" s="141" customFormat="1" ht="12" customHeight="1" x14ac:dyDescent="0.35"/>
    <row r="186" s="141" customFormat="1" ht="12" customHeight="1" x14ac:dyDescent="0.35"/>
    <row r="187" s="141" customFormat="1" ht="12" customHeight="1" x14ac:dyDescent="0.35"/>
    <row r="188" s="141" customFormat="1" ht="12" customHeight="1" x14ac:dyDescent="0.35"/>
    <row r="189" s="141" customFormat="1" ht="12" customHeight="1" x14ac:dyDescent="0.35"/>
    <row r="190" s="141" customFormat="1" ht="12" customHeight="1" x14ac:dyDescent="0.35"/>
    <row r="191" s="141" customFormat="1" ht="12" customHeight="1" x14ac:dyDescent="0.35"/>
    <row r="192" s="141" customFormat="1" ht="12" customHeight="1" x14ac:dyDescent="0.35"/>
    <row r="193" s="141" customFormat="1" ht="12" customHeight="1" x14ac:dyDescent="0.35"/>
    <row r="194" s="141" customFormat="1" ht="12" customHeight="1" x14ac:dyDescent="0.35"/>
    <row r="195" s="141" customFormat="1" ht="12" customHeight="1" x14ac:dyDescent="0.35"/>
    <row r="196" s="141" customFormat="1" ht="12" customHeight="1" x14ac:dyDescent="0.35"/>
    <row r="197" s="141" customFormat="1" ht="12" customHeight="1" x14ac:dyDescent="0.35"/>
    <row r="198" s="141" customFormat="1" ht="12" customHeight="1" x14ac:dyDescent="0.35"/>
  </sheetData>
  <sheetProtection algorithmName="SHA-512" hashValue="DGQd8th+tGASVkYjCFBbIuVeOJsADrPhJYAiqEFTygm6mLlwRKw9ObCPs9hjeDJHBOSJgbwLYO1w4JNB3thyTg==" saltValue="MZ0pzIxMgckftYfUPu+T2w==" spinCount="100000" sheet="1" objects="1" scenarios="1"/>
  <mergeCells count="46">
    <mergeCell ref="DE1:DI1"/>
    <mergeCell ref="DJ1:DN1"/>
    <mergeCell ref="DE2:DI2"/>
    <mergeCell ref="DJ2:DN2"/>
    <mergeCell ref="B4:M4"/>
    <mergeCell ref="CK1:CO1"/>
    <mergeCell ref="CP1:CT1"/>
    <mergeCell ref="CU1:CY1"/>
    <mergeCell ref="CZ1:DD1"/>
    <mergeCell ref="CK2:CO2"/>
    <mergeCell ref="CP2:CT2"/>
    <mergeCell ref="CU2:CY2"/>
    <mergeCell ref="CZ2:DD2"/>
    <mergeCell ref="BL1:BP1"/>
    <mergeCell ref="BQ1:BU1"/>
    <mergeCell ref="BV1:BZ1"/>
    <mergeCell ref="CA1:CE1"/>
    <mergeCell ref="CF1:CJ1"/>
    <mergeCell ref="BL2:BP2"/>
    <mergeCell ref="BQ2:BU2"/>
    <mergeCell ref="BV2:BZ2"/>
    <mergeCell ref="CA2:CE2"/>
    <mergeCell ref="CF2:CJ2"/>
    <mergeCell ref="BG1:BK1"/>
    <mergeCell ref="AM2:AQ2"/>
    <mergeCell ref="AR2:AV2"/>
    <mergeCell ref="AW2:BA2"/>
    <mergeCell ref="BB2:BF2"/>
    <mergeCell ref="BG2:BK2"/>
    <mergeCell ref="AR1:AV1"/>
    <mergeCell ref="A1:M2"/>
    <mergeCell ref="DO1:DP1"/>
    <mergeCell ref="DO2:DP2"/>
    <mergeCell ref="N1:R1"/>
    <mergeCell ref="N2:R2"/>
    <mergeCell ref="S1:W1"/>
    <mergeCell ref="S2:W2"/>
    <mergeCell ref="X1:AB1"/>
    <mergeCell ref="X2:AB2"/>
    <mergeCell ref="AC1:AG1"/>
    <mergeCell ref="AC2:AG2"/>
    <mergeCell ref="AH1:AL1"/>
    <mergeCell ref="AH2:AL2"/>
    <mergeCell ref="AM1:AQ1"/>
    <mergeCell ref="AW1:BA1"/>
    <mergeCell ref="BB1:BF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99DC5-BBB2-41A1-BD23-ECAFEE203006}">
  <dimension ref="A1:O39"/>
  <sheetViews>
    <sheetView showGridLines="0" zoomScaleNormal="100" workbookViewId="0">
      <selection activeCell="A2" sqref="A2:G3"/>
    </sheetView>
  </sheetViews>
  <sheetFormatPr defaultColWidth="0" defaultRowHeight="12.75" customHeight="1" zeroHeight="1" x14ac:dyDescent="0.25"/>
  <cols>
    <col min="1" max="15" width="9" style="52" customWidth="1"/>
    <col min="16" max="16384" width="9" style="52" hidden="1"/>
  </cols>
  <sheetData>
    <row r="1" spans="1:14" ht="12.5" x14ac:dyDescent="0.25"/>
    <row r="2" spans="1:14" ht="19.5" customHeight="1" x14ac:dyDescent="0.35">
      <c r="A2" s="139" t="str">
        <f>'Resultados - Indicadores clave'!J46</f>
        <v>5. Oportunidades de formación, por género</v>
      </c>
      <c r="B2" s="139"/>
      <c r="C2" s="139"/>
      <c r="D2" s="139"/>
      <c r="E2" s="139"/>
      <c r="F2" s="139"/>
      <c r="G2" s="139"/>
      <c r="H2" s="66"/>
      <c r="I2" s="66"/>
      <c r="N2"/>
    </row>
    <row r="3" spans="1:14" ht="12.75" customHeight="1" x14ac:dyDescent="0.35">
      <c r="A3" s="139"/>
      <c r="B3" s="139"/>
      <c r="C3" s="139"/>
      <c r="D3" s="139"/>
      <c r="E3" s="139"/>
      <c r="F3" s="139"/>
      <c r="G3" s="139"/>
      <c r="N3"/>
    </row>
    <row r="4" spans="1:14" ht="12.75" customHeight="1" x14ac:dyDescent="0.25">
      <c r="A4" s="65"/>
      <c r="B4" s="65"/>
      <c r="C4" s="65"/>
      <c r="D4" s="65"/>
      <c r="E4" s="65"/>
    </row>
    <row r="5" spans="1:14" ht="12.75" customHeight="1" x14ac:dyDescent="0.25">
      <c r="A5" s="65"/>
      <c r="B5" s="65"/>
      <c r="C5" s="65"/>
      <c r="D5" s="65"/>
      <c r="E5" s="65"/>
    </row>
    <row r="6" spans="1:14" ht="12.75" customHeight="1" x14ac:dyDescent="0.25"/>
    <row r="7" spans="1:14" ht="12.75" customHeight="1" x14ac:dyDescent="0.25"/>
    <row r="8" spans="1:14" ht="12.75" customHeight="1" x14ac:dyDescent="0.25">
      <c r="C8" s="64"/>
      <c r="D8" s="64"/>
      <c r="E8" s="64"/>
      <c r="F8" s="64"/>
      <c r="G8" s="64"/>
    </row>
    <row r="9" spans="1:14" ht="12.75" customHeight="1" x14ac:dyDescent="0.25">
      <c r="B9" s="64"/>
      <c r="C9" s="64"/>
      <c r="D9" s="64"/>
      <c r="E9" s="64"/>
      <c r="F9" s="64"/>
      <c r="G9" s="64"/>
    </row>
    <row r="10" spans="1:14" ht="12.75" customHeight="1" x14ac:dyDescent="0.25">
      <c r="B10" s="64"/>
      <c r="C10" s="64"/>
      <c r="D10" s="64"/>
      <c r="E10" s="64"/>
      <c r="F10" s="64"/>
      <c r="G10" s="64"/>
    </row>
    <row r="11" spans="1:14" ht="12.75" customHeight="1" x14ac:dyDescent="0.25">
      <c r="B11" s="64"/>
      <c r="C11" s="64"/>
      <c r="D11" s="64"/>
      <c r="E11" s="64"/>
      <c r="F11" s="64"/>
      <c r="G11" s="64"/>
    </row>
    <row r="12" spans="1:14" ht="12.75" customHeight="1" x14ac:dyDescent="0.25">
      <c r="B12" s="66"/>
      <c r="C12" s="66"/>
      <c r="D12" s="64"/>
      <c r="E12" s="64"/>
      <c r="F12" s="64"/>
      <c r="G12" s="64"/>
    </row>
    <row r="13" spans="1:14" ht="12.75" customHeight="1" x14ac:dyDescent="0.25">
      <c r="A13" s="66"/>
      <c r="B13" s="66"/>
      <c r="C13" s="66"/>
      <c r="D13" s="64"/>
      <c r="E13" s="64"/>
      <c r="F13" s="64"/>
      <c r="G13" s="64"/>
    </row>
    <row r="14" spans="1:14" ht="12.75" customHeight="1" x14ac:dyDescent="0.25">
      <c r="A14" s="66"/>
      <c r="B14" s="66"/>
      <c r="C14" s="66"/>
      <c r="D14" s="64"/>
      <c r="E14" s="64"/>
      <c r="F14" s="64"/>
      <c r="G14" s="64"/>
    </row>
    <row r="15" spans="1:14" ht="12.75" customHeight="1" x14ac:dyDescent="0.25">
      <c r="A15" s="66"/>
      <c r="B15" s="66"/>
      <c r="C15" s="66"/>
      <c r="D15" s="64"/>
      <c r="E15" s="64"/>
      <c r="F15" s="64"/>
      <c r="G15" s="64"/>
    </row>
    <row r="16" spans="1:14" ht="12.75" customHeight="1" x14ac:dyDescent="0.25">
      <c r="A16" s="66"/>
      <c r="B16" s="66"/>
      <c r="C16" s="66"/>
      <c r="D16" s="64"/>
      <c r="E16" s="64"/>
      <c r="F16" s="64"/>
      <c r="G16" s="64"/>
    </row>
    <row r="17" spans="1:7" ht="12.75" customHeight="1" x14ac:dyDescent="0.25">
      <c r="A17" s="66"/>
      <c r="B17" s="66"/>
      <c r="C17" s="66"/>
      <c r="D17" s="64"/>
      <c r="E17" s="64"/>
      <c r="F17" s="64"/>
      <c r="G17" s="64"/>
    </row>
    <row r="18" spans="1:7" ht="12.75" customHeight="1" x14ac:dyDescent="0.25">
      <c r="A18" s="66"/>
      <c r="B18" s="66"/>
      <c r="C18" s="66"/>
      <c r="D18" s="64"/>
      <c r="E18" s="64"/>
      <c r="F18" s="64"/>
      <c r="G18" s="64"/>
    </row>
    <row r="19" spans="1:7" ht="12.75" customHeight="1" x14ac:dyDescent="0.25">
      <c r="A19" s="66"/>
      <c r="B19" s="66"/>
      <c r="C19" s="66"/>
      <c r="D19" s="64"/>
      <c r="E19" s="64"/>
      <c r="F19" s="64"/>
      <c r="G19" s="64"/>
    </row>
    <row r="20" spans="1:7" ht="12.75" customHeight="1" x14ac:dyDescent="0.25">
      <c r="A20" s="66"/>
      <c r="B20" s="66"/>
      <c r="C20" s="66"/>
      <c r="D20" s="64"/>
      <c r="E20" s="64"/>
      <c r="F20" s="64"/>
      <c r="G20" s="64"/>
    </row>
    <row r="21" spans="1:7" ht="12.75" customHeight="1" x14ac:dyDescent="0.25">
      <c r="A21" s="66"/>
      <c r="B21" s="66"/>
      <c r="C21" s="66"/>
    </row>
    <row r="22" spans="1:7" ht="12.75" customHeight="1" x14ac:dyDescent="0.25">
      <c r="A22" s="66"/>
      <c r="B22" s="66"/>
      <c r="C22" s="66"/>
    </row>
    <row r="23" spans="1:7" ht="12.75" customHeight="1" x14ac:dyDescent="0.25">
      <c r="A23" s="66"/>
      <c r="B23" s="66"/>
      <c r="C23" s="66"/>
    </row>
    <row r="24" spans="1:7" ht="12.75" customHeight="1" x14ac:dyDescent="0.25">
      <c r="A24" s="66"/>
      <c r="B24" s="66"/>
      <c r="C24" s="66"/>
    </row>
    <row r="25" spans="1:7" ht="12.5" x14ac:dyDescent="0.25"/>
    <row r="26" spans="1:7" ht="12.5" x14ac:dyDescent="0.25"/>
    <row r="27" spans="1:7" ht="12.5" x14ac:dyDescent="0.25"/>
    <row r="28" spans="1:7" ht="12.5" x14ac:dyDescent="0.25"/>
    <row r="29" spans="1:7" ht="12.5" x14ac:dyDescent="0.25"/>
    <row r="30" spans="1:7" ht="12.5" x14ac:dyDescent="0.25"/>
    <row r="31" spans="1:7" ht="12.5" x14ac:dyDescent="0.25"/>
    <row r="32" spans="1:7" ht="12.5" x14ac:dyDescent="0.25"/>
    <row r="33" ht="12.5" x14ac:dyDescent="0.25"/>
    <row r="34" ht="12.5" x14ac:dyDescent="0.25"/>
    <row r="35" ht="12.5" x14ac:dyDescent="0.25"/>
    <row r="36" ht="12.5" x14ac:dyDescent="0.25"/>
    <row r="37" ht="12.5" x14ac:dyDescent="0.25"/>
    <row r="38" ht="12.5" x14ac:dyDescent="0.25"/>
    <row r="39" ht="12.5" x14ac:dyDescent="0.25"/>
  </sheetData>
  <sheetProtection algorithmName="SHA-512" hashValue="rE+phK2cGM/+IVUgi5j5o/MW5lggefoSAqSZS7Gm0l5IHkMlrea+XZhKgsCezjHOppEbxub5w+CAz15bn1LYzQ==" saltValue="TZlP/glCpdRJKyNT8NKq4Q==" spinCount="100000" sheet="1" scenarios="1"/>
  <mergeCells count="1">
    <mergeCell ref="A2:G3"/>
  </mergeCells>
  <pageMargins left="0.7" right="0.7" top="0.75" bottom="0.75" header="0.3" footer="0.3"/>
  <pageSetup orientation="landscape" horizontalDpi="360" verticalDpi="360" r:id="rId1"/>
  <headerFooter>
    <oddHeader>&amp;L&amp;"Arial,Regular"&amp;8&amp;K05+000FeMa-Meter: Organization Diversity 2B (for regulators)&amp;R&amp;"Arial,Regular"&amp;8&amp;K05+000Graphs: Training opportunity and Gender Pay Equity</oddHeader>
    <oddFooter>&amp;L&amp;"Arial,Regular"&amp;8&amp;K05+000Developed by: Access to Insurance Initiative&amp;C&amp;"Arial,Regular"&amp;8&amp;K05+000
https://www.a2ii.org/en/home&amp;R&amp;"Arial,Regular"&amp;8&amp;K05+000&amp;P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93139-D140-4E68-9A62-989153FBCEAF}">
  <dimension ref="A1:D31"/>
  <sheetViews>
    <sheetView workbookViewId="0">
      <selection activeCell="B9" sqref="B9"/>
    </sheetView>
  </sheetViews>
  <sheetFormatPr defaultColWidth="11.1640625" defaultRowHeight="14" x14ac:dyDescent="0.35"/>
  <cols>
    <col min="1" max="1" width="17.83203125" style="2" customWidth="1"/>
    <col min="2" max="2" width="39.1640625" style="2" customWidth="1"/>
    <col min="3" max="3" width="20" style="2" bestFit="1" customWidth="1"/>
    <col min="4" max="4" width="38.33203125" style="2" customWidth="1"/>
    <col min="5" max="16384" width="11.1640625" style="2"/>
  </cols>
  <sheetData>
    <row r="1" spans="1:4" x14ac:dyDescent="0.3">
      <c r="A1" s="7" t="s">
        <v>6</v>
      </c>
      <c r="C1" s="59" t="s">
        <v>8</v>
      </c>
      <c r="D1" s="78" t="s">
        <v>12</v>
      </c>
    </row>
    <row r="2" spans="1:4" x14ac:dyDescent="0.3">
      <c r="A2" s="2" t="s">
        <v>13</v>
      </c>
      <c r="C2" s="59"/>
      <c r="D2" s="78" t="s">
        <v>14</v>
      </c>
    </row>
    <row r="3" spans="1:4" x14ac:dyDescent="0.3">
      <c r="A3" s="2" t="s">
        <v>7</v>
      </c>
      <c r="C3" s="59"/>
      <c r="D3" s="78" t="s">
        <v>15</v>
      </c>
    </row>
    <row r="4" spans="1:4" x14ac:dyDescent="0.3">
      <c r="A4" s="2" t="s">
        <v>64</v>
      </c>
      <c r="C4" s="59"/>
      <c r="D4" s="78" t="s">
        <v>16</v>
      </c>
    </row>
    <row r="5" spans="1:4" x14ac:dyDescent="0.3">
      <c r="A5" s="2" t="s">
        <v>17</v>
      </c>
      <c r="C5" s="59"/>
      <c r="D5" s="78" t="s">
        <v>18</v>
      </c>
    </row>
    <row r="6" spans="1:4" x14ac:dyDescent="0.3">
      <c r="C6" s="59"/>
      <c r="D6" s="78" t="s">
        <v>19</v>
      </c>
    </row>
    <row r="7" spans="1:4" x14ac:dyDescent="0.3">
      <c r="C7" s="59"/>
      <c r="D7" s="78" t="s">
        <v>20</v>
      </c>
    </row>
    <row r="8" spans="1:4" x14ac:dyDescent="0.3">
      <c r="A8" s="140" t="s">
        <v>2</v>
      </c>
      <c r="B8" s="140"/>
      <c r="C8" s="59"/>
      <c r="D8" s="59"/>
    </row>
    <row r="9" spans="1:4" x14ac:dyDescent="0.3">
      <c r="A9" s="3">
        <v>0</v>
      </c>
      <c r="B9" s="2" t="s">
        <v>21</v>
      </c>
      <c r="C9" s="59" t="s">
        <v>9</v>
      </c>
      <c r="D9" s="78" t="s">
        <v>22</v>
      </c>
    </row>
    <row r="10" spans="1:4" x14ac:dyDescent="0.3">
      <c r="A10" s="3">
        <v>0.7</v>
      </c>
      <c r="B10" s="2" t="s">
        <v>23</v>
      </c>
      <c r="C10" s="59"/>
      <c r="D10" s="78" t="s">
        <v>24</v>
      </c>
    </row>
    <row r="11" spans="1:4" x14ac:dyDescent="0.3">
      <c r="A11" s="3">
        <v>0.8</v>
      </c>
      <c r="B11" s="2" t="s">
        <v>25</v>
      </c>
      <c r="C11" s="59"/>
      <c r="D11" s="78" t="s">
        <v>26</v>
      </c>
    </row>
    <row r="12" spans="1:4" x14ac:dyDescent="0.35">
      <c r="A12" s="3">
        <v>0.9</v>
      </c>
      <c r="B12" s="2" t="s">
        <v>27</v>
      </c>
    </row>
    <row r="14" spans="1:4" ht="28" x14ac:dyDescent="0.35">
      <c r="C14" s="2" t="s">
        <v>1</v>
      </c>
      <c r="D14" s="2" t="s">
        <v>28</v>
      </c>
    </row>
    <row r="15" spans="1:4" ht="14" customHeight="1" x14ac:dyDescent="0.35">
      <c r="A15" s="140" t="s">
        <v>3</v>
      </c>
      <c r="B15" s="140"/>
      <c r="D15" s="2" t="s">
        <v>10</v>
      </c>
    </row>
    <row r="16" spans="1:4" x14ac:dyDescent="0.35">
      <c r="A16" s="2">
        <v>0</v>
      </c>
      <c r="B16" s="2" t="s">
        <v>29</v>
      </c>
      <c r="D16" s="2" t="s">
        <v>11</v>
      </c>
    </row>
    <row r="17" spans="1:4" x14ac:dyDescent="0.35">
      <c r="A17" s="4">
        <v>15</v>
      </c>
      <c r="B17" s="2" t="s">
        <v>30</v>
      </c>
      <c r="D17" s="2" t="s">
        <v>31</v>
      </c>
    </row>
    <row r="18" spans="1:4" x14ac:dyDescent="0.35">
      <c r="A18" s="4">
        <v>30</v>
      </c>
      <c r="B18" s="2" t="s">
        <v>32</v>
      </c>
    </row>
    <row r="19" spans="1:4" x14ac:dyDescent="0.35">
      <c r="A19" s="5"/>
    </row>
    <row r="22" spans="1:4" ht="14" customHeight="1" x14ac:dyDescent="0.35">
      <c r="A22" s="140" t="s">
        <v>4</v>
      </c>
      <c r="B22" s="140"/>
    </row>
    <row r="23" spans="1:4" x14ac:dyDescent="0.35">
      <c r="A23" s="2">
        <v>0</v>
      </c>
      <c r="B23" s="2" t="s">
        <v>29</v>
      </c>
    </row>
    <row r="24" spans="1:4" x14ac:dyDescent="0.35">
      <c r="A24" s="4">
        <v>5</v>
      </c>
      <c r="B24" s="2" t="s">
        <v>30</v>
      </c>
    </row>
    <row r="25" spans="1:4" x14ac:dyDescent="0.35">
      <c r="A25" s="4">
        <v>10</v>
      </c>
      <c r="B25" s="2" t="s">
        <v>32</v>
      </c>
    </row>
    <row r="28" spans="1:4" x14ac:dyDescent="0.35">
      <c r="A28" s="140" t="s">
        <v>5</v>
      </c>
      <c r="B28" s="140"/>
    </row>
    <row r="29" spans="1:4" x14ac:dyDescent="0.35">
      <c r="A29" s="5">
        <v>0</v>
      </c>
      <c r="B29" s="2" t="s">
        <v>33</v>
      </c>
    </row>
    <row r="30" spans="1:4" x14ac:dyDescent="0.35">
      <c r="A30" s="5">
        <v>0.05</v>
      </c>
      <c r="B30" s="2" t="s">
        <v>34</v>
      </c>
    </row>
    <row r="31" spans="1:4" x14ac:dyDescent="0.35">
      <c r="A31" s="6">
        <v>0.1</v>
      </c>
      <c r="B31" s="2" t="s">
        <v>35</v>
      </c>
    </row>
  </sheetData>
  <sheetProtection algorithmName="SHA-512" hashValue="gPTSOL7P2F/9k9D+TBMPYa6nlwQw46ZKa0FAAfTKlu8lFv5JZzmdlQR6KvV0JwNuD3vDbWI4LWusCbZiJGBowA==" saltValue="AEHNfvxN7NmtnwqElCrTtQ==" spinCount="100000" sheet="1" objects="1" scenarios="1" selectLockedCells="1" selectUnlockedCells="1"/>
  <mergeCells count="4">
    <mergeCell ref="A8:B8"/>
    <mergeCell ref="A15:B15"/>
    <mergeCell ref="A22:B22"/>
    <mergeCell ref="A28:B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A6F57-C348-4476-BA59-11541AAB1416}">
  <dimension ref="A1:M68"/>
  <sheetViews>
    <sheetView showGridLines="0" zoomScaleNormal="100" workbookViewId="0">
      <selection activeCell="A22" sqref="A22"/>
    </sheetView>
  </sheetViews>
  <sheetFormatPr defaultColWidth="0" defaultRowHeight="12.75" customHeight="1" zeroHeight="1" x14ac:dyDescent="0.35"/>
  <cols>
    <col min="1" max="1" width="39.83203125" style="1" customWidth="1"/>
    <col min="2" max="2" width="6.5" style="1" customWidth="1"/>
    <col min="3" max="10" width="9" style="1" customWidth="1"/>
    <col min="11" max="13" width="5.5" style="1" customWidth="1"/>
    <col min="14" max="16384" width="5.5" style="1" hidden="1"/>
  </cols>
  <sheetData>
    <row r="1" spans="1:4" ht="12.5" x14ac:dyDescent="0.35"/>
    <row r="2" spans="1:4" ht="46.5" customHeight="1" x14ac:dyDescent="0.35"/>
    <row r="3" spans="1:4" ht="12.5" x14ac:dyDescent="0.35">
      <c r="A3" s="103" t="s">
        <v>57</v>
      </c>
      <c r="B3" s="103"/>
      <c r="C3" s="103"/>
      <c r="D3" s="103"/>
    </row>
    <row r="4" spans="1:4" ht="12.5" x14ac:dyDescent="0.35">
      <c r="A4" s="103"/>
      <c r="B4" s="103"/>
      <c r="C4" s="103"/>
      <c r="D4" s="103"/>
    </row>
    <row r="5" spans="1:4" ht="13" x14ac:dyDescent="0.35">
      <c r="A5" s="104" t="s">
        <v>60</v>
      </c>
      <c r="B5" s="104"/>
      <c r="C5" s="104"/>
    </row>
    <row r="6" spans="1:4" ht="12.5" x14ac:dyDescent="0.35"/>
    <row r="7" spans="1:4" ht="12.5" x14ac:dyDescent="0.35"/>
    <row r="8" spans="1:4" ht="15.5" x14ac:dyDescent="0.35">
      <c r="A8" s="68" t="s">
        <v>58</v>
      </c>
      <c r="B8" s="69">
        <f>'Input (reguladores)'!A4</f>
        <v>0</v>
      </c>
    </row>
    <row r="9" spans="1:4" ht="12.5" x14ac:dyDescent="0.35">
      <c r="B9" s="70"/>
    </row>
    <row r="10" spans="1:4" ht="13" x14ac:dyDescent="0.35">
      <c r="A10" s="81" t="s">
        <v>59</v>
      </c>
      <c r="B10" s="70"/>
    </row>
    <row r="11" spans="1:4" ht="12.5" x14ac:dyDescent="0.35">
      <c r="A11" s="71" t="s">
        <v>12</v>
      </c>
      <c r="B11" s="70">
        <f>COUNTIF('Input (reguladores)'!$D$5:$D$98,'Perfil de las aseguradoras'!A11)</f>
        <v>0</v>
      </c>
    </row>
    <row r="12" spans="1:4" ht="12.5" x14ac:dyDescent="0.35">
      <c r="A12" s="71" t="s">
        <v>14</v>
      </c>
      <c r="B12" s="70">
        <f>COUNTIF('Input (reguladores)'!$D$5:$D$98,'Perfil de las aseguradoras'!A12)</f>
        <v>0</v>
      </c>
    </row>
    <row r="13" spans="1:4" ht="12.5" x14ac:dyDescent="0.35">
      <c r="A13" s="71" t="s">
        <v>15</v>
      </c>
      <c r="B13" s="70">
        <f>COUNTIF('Input (reguladores)'!$D$5:$D$98,'Perfil de las aseguradoras'!A13)</f>
        <v>0</v>
      </c>
    </row>
    <row r="14" spans="1:4" ht="12.5" x14ac:dyDescent="0.35">
      <c r="A14" s="71" t="s">
        <v>16</v>
      </c>
      <c r="B14" s="70">
        <f>COUNTIF('Input (reguladores)'!$D$5:$D$98,'Perfil de las aseguradoras'!A14)</f>
        <v>0</v>
      </c>
    </row>
    <row r="15" spans="1:4" ht="12.5" x14ac:dyDescent="0.35">
      <c r="A15" s="71" t="s">
        <v>18</v>
      </c>
      <c r="B15" s="70">
        <f>COUNTIF('Input (reguladores)'!$D$5:$D$98,'Perfil de las aseguradoras'!A15)</f>
        <v>0</v>
      </c>
    </row>
    <row r="16" spans="1:4" ht="12.5" x14ac:dyDescent="0.35">
      <c r="A16" s="71" t="s">
        <v>19</v>
      </c>
      <c r="B16" s="70">
        <f>COUNTIF('Input (reguladores)'!$D$5:$D$98,'Perfil de las aseguradoras'!A16)</f>
        <v>0</v>
      </c>
    </row>
    <row r="17" spans="1:2" ht="12.5" x14ac:dyDescent="0.35">
      <c r="A17" s="71" t="s">
        <v>20</v>
      </c>
      <c r="B17" s="70">
        <f>COUNTIF('Input (reguladores)'!$D$5:$D$98,'Perfil de las aseguradoras'!A17)</f>
        <v>0</v>
      </c>
    </row>
    <row r="18" spans="1:2" ht="12.5" x14ac:dyDescent="0.35">
      <c r="B18" s="70"/>
    </row>
    <row r="19" spans="1:2" ht="12.5" x14ac:dyDescent="0.35">
      <c r="B19" s="70"/>
    </row>
    <row r="20" spans="1:2" ht="12.5" x14ac:dyDescent="0.35"/>
    <row r="21" spans="1:2" ht="12.5" x14ac:dyDescent="0.35"/>
    <row r="22" spans="1:2" ht="12.5" x14ac:dyDescent="0.35"/>
    <row r="23" spans="1:2" ht="12.5" x14ac:dyDescent="0.35"/>
    <row r="24" spans="1:2" ht="13" x14ac:dyDescent="0.35">
      <c r="A24" s="81" t="s">
        <v>61</v>
      </c>
      <c r="B24" s="70"/>
    </row>
    <row r="25" spans="1:2" ht="12.5" x14ac:dyDescent="0.35">
      <c r="A25" s="71" t="s">
        <v>22</v>
      </c>
      <c r="B25" s="70">
        <f>COUNTIF('Input (reguladores)'!$E$5:$E$98,'Perfil de las aseguradoras'!A25)</f>
        <v>0</v>
      </c>
    </row>
    <row r="26" spans="1:2" ht="12.5" x14ac:dyDescent="0.35">
      <c r="A26" s="71" t="s">
        <v>24</v>
      </c>
      <c r="B26" s="70">
        <f>COUNTIF('Input (reguladores)'!$E$5:$E$98,'Perfil de las aseguradoras'!A26)</f>
        <v>0</v>
      </c>
    </row>
    <row r="27" spans="1:2" ht="12.5" x14ac:dyDescent="0.35">
      <c r="A27" s="71" t="s">
        <v>26</v>
      </c>
      <c r="B27" s="70">
        <f>COUNTIF('Input (reguladores)'!$E$5:$E$98,'Perfil de las aseguradoras'!A27)</f>
        <v>0</v>
      </c>
    </row>
    <row r="28" spans="1:2" ht="12.5" x14ac:dyDescent="0.35"/>
    <row r="29" spans="1:2" ht="12.5" x14ac:dyDescent="0.35"/>
    <row r="30" spans="1:2" ht="12.5" x14ac:dyDescent="0.35"/>
    <row r="31" spans="1:2" ht="12.5" x14ac:dyDescent="0.35"/>
    <row r="32" spans="1:2" ht="12.5" x14ac:dyDescent="0.35"/>
    <row r="33" spans="1:2" ht="12.5" x14ac:dyDescent="0.35"/>
    <row r="34" spans="1:2" ht="12.5" x14ac:dyDescent="0.35"/>
    <row r="35" spans="1:2" ht="12.5" x14ac:dyDescent="0.35"/>
    <row r="36" spans="1:2" ht="46.25" customHeight="1" x14ac:dyDescent="0.35">
      <c r="A36" s="82" t="s">
        <v>62</v>
      </c>
    </row>
    <row r="37" spans="1:2" ht="14" x14ac:dyDescent="0.35">
      <c r="A37" s="74" t="s">
        <v>28</v>
      </c>
      <c r="B37" s="70">
        <f>COUNTIF('Input (reguladores)'!$F$5:$F$98,'Perfil de las aseguradoras'!A37)</f>
        <v>0</v>
      </c>
    </row>
    <row r="38" spans="1:2" ht="14" x14ac:dyDescent="0.35">
      <c r="A38" s="74" t="s">
        <v>10</v>
      </c>
      <c r="B38" s="70">
        <f>COUNTIF('Input (reguladores)'!$F$5:$F$98,'Perfil de las aseguradoras'!A38)</f>
        <v>0</v>
      </c>
    </row>
    <row r="39" spans="1:2" ht="14" x14ac:dyDescent="0.35">
      <c r="A39" s="74" t="s">
        <v>11</v>
      </c>
      <c r="B39" s="70">
        <f>COUNTIF('Input (reguladores)'!$F$5:$F$98,'Perfil de las aseguradoras'!A39)</f>
        <v>0</v>
      </c>
    </row>
    <row r="40" spans="1:2" ht="14" x14ac:dyDescent="0.35">
      <c r="A40" s="74" t="s">
        <v>31</v>
      </c>
      <c r="B40" s="70">
        <f>COUNTIF('Input (reguladores)'!$F$5:$F$98,'Perfil de las aseguradoras'!A40)</f>
        <v>0</v>
      </c>
    </row>
    <row r="41" spans="1:2" ht="12.5" x14ac:dyDescent="0.35">
      <c r="A41" s="73"/>
      <c r="B41" s="70"/>
    </row>
    <row r="42" spans="1:2" ht="12.5" x14ac:dyDescent="0.35"/>
    <row r="43" spans="1:2" ht="12.5" x14ac:dyDescent="0.35"/>
    <row r="44" spans="1:2" ht="12.5" x14ac:dyDescent="0.35"/>
    <row r="45" spans="1:2" ht="12.5" x14ac:dyDescent="0.35"/>
    <row r="46" spans="1:2" ht="12.5" x14ac:dyDescent="0.35"/>
    <row r="47" spans="1:2" ht="12.5" x14ac:dyDescent="0.35"/>
    <row r="48" spans="1:2" ht="12.5" x14ac:dyDescent="0.35"/>
    <row r="49" ht="12.5" x14ac:dyDescent="0.35"/>
    <row r="50" ht="12.5" x14ac:dyDescent="0.35"/>
    <row r="51" ht="12.5" x14ac:dyDescent="0.35"/>
    <row r="52" ht="12.5" x14ac:dyDescent="0.35"/>
    <row r="53" ht="12.5" x14ac:dyDescent="0.35"/>
    <row r="54" ht="12.5" x14ac:dyDescent="0.35"/>
    <row r="55" ht="12.5" x14ac:dyDescent="0.35"/>
    <row r="56" ht="12.5" x14ac:dyDescent="0.35"/>
    <row r="57" ht="24.75" customHeight="1" x14ac:dyDescent="0.35"/>
    <row r="58" ht="12.5" x14ac:dyDescent="0.35"/>
    <row r="59" ht="12.5" x14ac:dyDescent="0.35"/>
    <row r="60" ht="12.5" x14ac:dyDescent="0.35"/>
    <row r="61" ht="12.5"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sheetData>
  <sheetProtection algorithmName="SHA-512" hashValue="tFLAt1wHdl8CvCMlOvzSkPl+AIeYPB7+IpV7PGOi9IZywDDFNIXfiTP6FWfbc9yFMNzViPKwli/4y+fduu1Wmw==" saltValue="1RzsA/Umny+zwmWxpHgbRQ==" spinCount="100000" sheet="1" scenarios="1"/>
  <mergeCells count="2">
    <mergeCell ref="A3:D4"/>
    <mergeCell ref="A5:C5"/>
  </mergeCells>
  <pageMargins left="0.25" right="0.25" top="0.75" bottom="0.75" header="0.3" footer="0.3"/>
  <pageSetup orientation="landscape" horizontalDpi="360" verticalDpi="360" r:id="rId1"/>
  <headerFooter>
    <oddHeader>&amp;L&amp;"Arial,Regular"&amp;8&amp;K04+000FeMa-Meter: Organization Diversity 2B (for regulators)&amp;R&amp;"Arial,Regular"&amp;8&amp;K04+000Insurers' profiles</oddHeader>
    <oddFooter>&amp;L&amp;"Arial,Regular"&amp;8&amp;K04+000Developed by: Access to Insurance Initiative&amp;C&amp;"Arial,Regular"&amp;8&amp;K04+000
https://www.a2ii.org/en/home&amp;R&amp;"Arial,Regular"&amp;8&amp;K04+000&amp;P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F4CF4-9608-4034-8CFA-B9ECF04FBD55}">
  <dimension ref="A1:M68"/>
  <sheetViews>
    <sheetView showGridLines="0" zoomScaleNormal="100" workbookViewId="0">
      <selection activeCell="B16" sqref="B16"/>
    </sheetView>
  </sheetViews>
  <sheetFormatPr defaultColWidth="0" defaultRowHeight="12.75" customHeight="1" zeroHeight="1" x14ac:dyDescent="0.35"/>
  <cols>
    <col min="1" max="1" width="39.83203125" style="1" customWidth="1"/>
    <col min="2" max="2" width="6.5" style="1" customWidth="1"/>
    <col min="3" max="10" width="9" style="1" customWidth="1"/>
    <col min="11" max="13" width="5.5" style="1" customWidth="1"/>
    <col min="14" max="16384" width="5.5" style="1" hidden="1"/>
  </cols>
  <sheetData>
    <row r="1" spans="1:4" ht="12.5" x14ac:dyDescent="0.35"/>
    <row r="2" spans="1:4" ht="46.5" customHeight="1" x14ac:dyDescent="0.35"/>
    <row r="3" spans="1:4" ht="12.5" x14ac:dyDescent="0.35">
      <c r="A3" s="103" t="s">
        <v>57</v>
      </c>
      <c r="B3" s="103"/>
      <c r="C3" s="103"/>
      <c r="D3" s="103"/>
    </row>
    <row r="4" spans="1:4" ht="12.5" x14ac:dyDescent="0.35">
      <c r="A4" s="103"/>
      <c r="B4" s="103"/>
      <c r="C4" s="103"/>
      <c r="D4" s="103"/>
    </row>
    <row r="5" spans="1:4" ht="13" x14ac:dyDescent="0.35">
      <c r="A5" s="104" t="s">
        <v>60</v>
      </c>
      <c r="B5" s="104"/>
      <c r="C5" s="104"/>
    </row>
    <row r="6" spans="1:4" ht="12.5" x14ac:dyDescent="0.35"/>
    <row r="7" spans="1:4" ht="12.5" x14ac:dyDescent="0.35"/>
    <row r="8" spans="1:4" ht="15.5" x14ac:dyDescent="0.35">
      <c r="A8" s="68" t="s">
        <v>58</v>
      </c>
      <c r="B8" s="69">
        <f>'Input (reguladores)'!A4</f>
        <v>0</v>
      </c>
    </row>
    <row r="9" spans="1:4" ht="12.5" x14ac:dyDescent="0.35">
      <c r="B9" s="70"/>
    </row>
    <row r="10" spans="1:4" ht="39" x14ac:dyDescent="0.35">
      <c r="A10" s="82" t="s">
        <v>65</v>
      </c>
      <c r="B10" s="70"/>
    </row>
    <row r="11" spans="1:4" ht="12.5" x14ac:dyDescent="0.35">
      <c r="A11" s="71" t="s">
        <v>13</v>
      </c>
      <c r="B11" s="70">
        <f>COUNTIF('Input (reguladores)'!$H$5:$H$98,'Aseguradoras Org DEI Perfil'!A11)</f>
        <v>0</v>
      </c>
    </row>
    <row r="12" spans="1:4" ht="12.5" x14ac:dyDescent="0.35">
      <c r="A12" s="71" t="s">
        <v>7</v>
      </c>
      <c r="B12" s="70">
        <f>COUNTIF('Input (reguladores)'!$H$5:$H$98,'Aseguradoras Org DEI Perfil'!A12)</f>
        <v>0</v>
      </c>
    </row>
    <row r="13" spans="1:4" ht="12.5" x14ac:dyDescent="0.35">
      <c r="A13" s="71" t="s">
        <v>64</v>
      </c>
      <c r="B13" s="70">
        <f>COUNTIF('Input (reguladores)'!$H$5:$H$98,'Aseguradoras Org DEI Perfil'!A13)</f>
        <v>0</v>
      </c>
    </row>
    <row r="14" spans="1:4" ht="12.5" x14ac:dyDescent="0.35">
      <c r="A14" s="71" t="s">
        <v>17</v>
      </c>
      <c r="B14" s="70">
        <f>COUNTIF('Input (reguladores)'!$H$5:$H$98,'Aseguradoras Org DEI Perfil'!A14)</f>
        <v>0</v>
      </c>
    </row>
    <row r="15" spans="1:4" ht="12.5" x14ac:dyDescent="0.35">
      <c r="A15" s="71"/>
      <c r="B15" s="70"/>
    </row>
    <row r="16" spans="1:4" ht="12.5" x14ac:dyDescent="0.35">
      <c r="A16" s="71"/>
      <c r="B16" s="70"/>
    </row>
    <row r="17" spans="1:2" ht="12.5" x14ac:dyDescent="0.35">
      <c r="A17" s="71"/>
      <c r="B17" s="70"/>
    </row>
    <row r="18" spans="1:2" ht="12.5" x14ac:dyDescent="0.35">
      <c r="B18" s="70"/>
    </row>
    <row r="19" spans="1:2" ht="12.5" x14ac:dyDescent="0.35">
      <c r="B19" s="70"/>
    </row>
    <row r="20" spans="1:2" ht="12.5" x14ac:dyDescent="0.35"/>
    <row r="21" spans="1:2" ht="12.5" x14ac:dyDescent="0.35"/>
    <row r="22" spans="1:2" ht="12.5" x14ac:dyDescent="0.35"/>
    <row r="23" spans="1:2" ht="12.5" x14ac:dyDescent="0.35"/>
    <row r="24" spans="1:2" ht="39" x14ac:dyDescent="0.35">
      <c r="A24" s="82" t="s">
        <v>63</v>
      </c>
      <c r="B24" s="70"/>
    </row>
    <row r="25" spans="1:2" ht="12.5" x14ac:dyDescent="0.35">
      <c r="A25" s="71" t="s">
        <v>13</v>
      </c>
      <c r="B25" s="70">
        <f>COUNTIF('Input (reguladores)'!$I$5:$I$98,'Aseguradoras Org DEI Perfil'!A25)</f>
        <v>0</v>
      </c>
    </row>
    <row r="26" spans="1:2" ht="12.5" x14ac:dyDescent="0.35">
      <c r="A26" s="71" t="s">
        <v>7</v>
      </c>
      <c r="B26" s="70">
        <f>COUNTIF('Input (reguladores)'!$I$5:$I$98,'Aseguradoras Org DEI Perfil'!A26)</f>
        <v>0</v>
      </c>
    </row>
    <row r="27" spans="1:2" ht="12.5" x14ac:dyDescent="0.35">
      <c r="A27" s="71" t="s">
        <v>64</v>
      </c>
      <c r="B27" s="70">
        <f>COUNTIF('Input (reguladores)'!$I$5:$I$98,'Aseguradoras Org DEI Perfil'!A27)</f>
        <v>0</v>
      </c>
    </row>
    <row r="28" spans="1:2" ht="12.5" x14ac:dyDescent="0.35">
      <c r="A28" s="71" t="s">
        <v>17</v>
      </c>
      <c r="B28" s="70">
        <f>COUNTIF('Input (reguladores)'!$I$5:$I$98,'Aseguradoras Org DEI Perfil'!A28)</f>
        <v>0</v>
      </c>
    </row>
    <row r="29" spans="1:2" ht="12.5" x14ac:dyDescent="0.35"/>
    <row r="30" spans="1:2" ht="12.5" x14ac:dyDescent="0.35"/>
    <row r="31" spans="1:2" ht="12.5" x14ac:dyDescent="0.35"/>
    <row r="32" spans="1:2" ht="12.5" x14ac:dyDescent="0.35"/>
    <row r="33" spans="1:2" ht="12.5" x14ac:dyDescent="0.35"/>
    <row r="34" spans="1:2" ht="12.5" x14ac:dyDescent="0.35"/>
    <row r="35" spans="1:2" ht="12.5" x14ac:dyDescent="0.35"/>
    <row r="36" spans="1:2" ht="46.25" customHeight="1" x14ac:dyDescent="0.35">
      <c r="A36" s="82" t="s">
        <v>66</v>
      </c>
    </row>
    <row r="37" spans="1:2" ht="12.5" x14ac:dyDescent="0.35">
      <c r="A37" s="71" t="s">
        <v>13</v>
      </c>
      <c r="B37" s="70">
        <f>COUNTIF('Input (reguladores)'!$J$5:$J$98,'Aseguradoras Org DEI Perfil'!A37)</f>
        <v>0</v>
      </c>
    </row>
    <row r="38" spans="1:2" ht="12.5" x14ac:dyDescent="0.35">
      <c r="A38" s="71" t="s">
        <v>7</v>
      </c>
      <c r="B38" s="70">
        <f>COUNTIF('Input (reguladores)'!$J$5:$J$98,'Aseguradoras Org DEI Perfil'!A38)</f>
        <v>0</v>
      </c>
    </row>
    <row r="39" spans="1:2" ht="12.5" x14ac:dyDescent="0.35">
      <c r="A39" s="71" t="s">
        <v>64</v>
      </c>
      <c r="B39" s="70">
        <f>COUNTIF('Input (reguladores)'!$J$5:$J$98,'Aseguradoras Org DEI Perfil'!A39)</f>
        <v>0</v>
      </c>
    </row>
    <row r="40" spans="1:2" ht="12.5" x14ac:dyDescent="0.35">
      <c r="A40" s="71" t="s">
        <v>17</v>
      </c>
      <c r="B40" s="70">
        <f>COUNTIF('Input (reguladores)'!$J$5:$J$98,'Aseguradoras Org DEI Perfil'!A40)</f>
        <v>0</v>
      </c>
    </row>
    <row r="41" spans="1:2" ht="12.5" x14ac:dyDescent="0.35">
      <c r="A41" s="73"/>
      <c r="B41" s="70"/>
    </row>
    <row r="42" spans="1:2" ht="12.5" x14ac:dyDescent="0.35"/>
    <row r="43" spans="1:2" ht="12.5" x14ac:dyDescent="0.35"/>
    <row r="44" spans="1:2" ht="12.5" x14ac:dyDescent="0.35"/>
    <row r="45" spans="1:2" ht="12.5" x14ac:dyDescent="0.35"/>
    <row r="46" spans="1:2" ht="12.5" x14ac:dyDescent="0.35"/>
    <row r="47" spans="1:2" ht="12.5" x14ac:dyDescent="0.35"/>
    <row r="48" spans="1:2" ht="39" x14ac:dyDescent="0.35">
      <c r="A48" s="82" t="s">
        <v>67</v>
      </c>
    </row>
    <row r="49" spans="1:2" ht="12.5" x14ac:dyDescent="0.35">
      <c r="A49" s="71" t="s">
        <v>13</v>
      </c>
      <c r="B49" s="70">
        <f>COUNTIF('Input (reguladores)'!$K$5:$K$98,'Aseguradoras Org DEI Perfil'!A49)</f>
        <v>0</v>
      </c>
    </row>
    <row r="50" spans="1:2" ht="12.5" x14ac:dyDescent="0.35">
      <c r="A50" s="71" t="s">
        <v>7</v>
      </c>
      <c r="B50" s="70">
        <f>COUNTIF('Input (reguladores)'!$K$5:$K$98,'Aseguradoras Org DEI Perfil'!A50)</f>
        <v>0</v>
      </c>
    </row>
    <row r="51" spans="1:2" ht="12.5" x14ac:dyDescent="0.35">
      <c r="A51" s="71" t="s">
        <v>64</v>
      </c>
      <c r="B51" s="70">
        <f>COUNTIF('Input (reguladores)'!$K$5:$K$98,'Aseguradoras Org DEI Perfil'!A51)</f>
        <v>0</v>
      </c>
    </row>
    <row r="52" spans="1:2" ht="12.5" x14ac:dyDescent="0.35">
      <c r="A52" s="71" t="s">
        <v>17</v>
      </c>
      <c r="B52" s="70">
        <f>COUNTIF('Input (reguladores)'!$K$5:$K$98,'Aseguradoras Org DEI Perfil'!A52)</f>
        <v>0</v>
      </c>
    </row>
    <row r="53" spans="1:2" ht="12.5" x14ac:dyDescent="0.35">
      <c r="A53" s="73"/>
      <c r="B53" s="70"/>
    </row>
    <row r="54" spans="1:2" ht="12.5" x14ac:dyDescent="0.35"/>
    <row r="55" spans="1:2" ht="12.5" x14ac:dyDescent="0.35"/>
    <row r="56" spans="1:2" ht="12.5" x14ac:dyDescent="0.35"/>
    <row r="57" spans="1:2" ht="24.75" customHeight="1" x14ac:dyDescent="0.35"/>
    <row r="58" spans="1:2" ht="39" x14ac:dyDescent="0.35">
      <c r="A58" s="82" t="s">
        <v>68</v>
      </c>
    </row>
    <row r="59" spans="1:2" ht="12.5" x14ac:dyDescent="0.35">
      <c r="A59" s="71" t="s">
        <v>13</v>
      </c>
      <c r="B59" s="70">
        <f>COUNTIF('Input (reguladores)'!$L$5:$L$98,'Aseguradoras Org DEI Perfil'!A59)</f>
        <v>0</v>
      </c>
    </row>
    <row r="60" spans="1:2" ht="12.5" x14ac:dyDescent="0.35">
      <c r="A60" s="71" t="s">
        <v>7</v>
      </c>
      <c r="B60" s="70">
        <f>COUNTIF('Input (reguladores)'!$L$5:$L$98,'Aseguradoras Org DEI Perfil'!A60)</f>
        <v>0</v>
      </c>
    </row>
    <row r="61" spans="1:2" ht="12.5" x14ac:dyDescent="0.35">
      <c r="A61" s="71" t="s">
        <v>64</v>
      </c>
      <c r="B61" s="70">
        <f>COUNTIF('Input (reguladores)'!$L$5:$L$98,'Aseguradoras Org DEI Perfil'!A61)</f>
        <v>0</v>
      </c>
    </row>
    <row r="62" spans="1:2" ht="12.75" customHeight="1" x14ac:dyDescent="0.35">
      <c r="A62" s="71" t="s">
        <v>17</v>
      </c>
      <c r="B62" s="70">
        <f>COUNTIF('Input (reguladores)'!$L$5:$L$98,'Aseguradoras Org DEI Perfil'!A62)</f>
        <v>0</v>
      </c>
    </row>
    <row r="63" spans="1:2" ht="12.75" customHeight="1" x14ac:dyDescent="0.35"/>
    <row r="64" spans="1:2" ht="12.75" customHeight="1" x14ac:dyDescent="0.35"/>
    <row r="65" ht="12.75" customHeight="1" x14ac:dyDescent="0.35"/>
    <row r="66" ht="12.75" customHeight="1" x14ac:dyDescent="0.35"/>
    <row r="67" ht="12.75" customHeight="1" x14ac:dyDescent="0.35"/>
    <row r="68" ht="12.75" customHeight="1" x14ac:dyDescent="0.35"/>
  </sheetData>
  <sheetProtection algorithmName="SHA-512" hashValue="2hVDWXNeI52cPs7PYBZjyY1xvXLCn74OFlj7dbn4HRRNSmIyoB/LVd8uw0f/VtdYyIIbUWe8MgXH+o6xpx9PcQ==" saltValue="zFZtlocEYvKlXyKTSVgszQ==" spinCount="100000" sheet="1" scenarios="1"/>
  <mergeCells count="2">
    <mergeCell ref="A3:D4"/>
    <mergeCell ref="A5:C5"/>
  </mergeCells>
  <pageMargins left="0.25" right="0.25" top="0.75" bottom="0.75" header="0.3" footer="0.3"/>
  <pageSetup orientation="landscape" horizontalDpi="360" verticalDpi="360" r:id="rId1"/>
  <headerFooter>
    <oddHeader>&amp;L&amp;"Arial,Regular"&amp;8&amp;K04+000FeMa-Meter: Organization Diversity 2B (for regulators)&amp;R&amp;"Arial,Regular"&amp;8&amp;K04+000Insurers' Org DEI profiles</oddHeader>
    <oddFooter>&amp;L&amp;"Arial,Regular"&amp;8&amp;K04+000Developed by: Access to Insurance Initiative&amp;C&amp;"Arial,Regular"&amp;8&amp;K04+000
https://www.a2ii.org/en/home&amp;R&amp;"Arial,Regular"&amp;8&amp;K04+000&amp;P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435C9-00B1-435B-8F64-BFE267FFAC49}">
  <dimension ref="A1:M40"/>
  <sheetViews>
    <sheetView showGridLines="0" zoomScaleNormal="100" workbookViewId="0">
      <selection activeCell="A25" sqref="A25"/>
    </sheetView>
  </sheetViews>
  <sheetFormatPr defaultColWidth="0" defaultRowHeight="12.75" customHeight="1" zeroHeight="1" x14ac:dyDescent="0.35"/>
  <cols>
    <col min="1" max="1" width="39.83203125" style="1" customWidth="1"/>
    <col min="2" max="2" width="6.5" style="1" customWidth="1"/>
    <col min="3" max="10" width="9" style="1" customWidth="1"/>
    <col min="11" max="13" width="5.5" style="1" customWidth="1"/>
    <col min="14" max="16384" width="5.5" style="1" hidden="1"/>
  </cols>
  <sheetData>
    <row r="1" spans="1:4" ht="12.5" x14ac:dyDescent="0.35"/>
    <row r="2" spans="1:4" ht="46.5" customHeight="1" x14ac:dyDescent="0.35"/>
    <row r="3" spans="1:4" ht="12.5" customHeight="1" x14ac:dyDescent="0.35">
      <c r="A3" s="103" t="s">
        <v>57</v>
      </c>
      <c r="B3" s="103"/>
      <c r="C3" s="103"/>
      <c r="D3" s="103"/>
    </row>
    <row r="4" spans="1:4" ht="12.5" customHeight="1" x14ac:dyDescent="0.35">
      <c r="A4" s="103"/>
      <c r="B4" s="103"/>
      <c r="C4" s="103"/>
      <c r="D4" s="103"/>
    </row>
    <row r="5" spans="1:4" ht="13" x14ac:dyDescent="0.35">
      <c r="A5" s="104" t="s">
        <v>60</v>
      </c>
      <c r="B5" s="104"/>
      <c r="C5" s="104"/>
    </row>
    <row r="6" spans="1:4" ht="12.5" x14ac:dyDescent="0.35"/>
    <row r="7" spans="1:4" ht="12.5" x14ac:dyDescent="0.35"/>
    <row r="8" spans="1:4" ht="15.5" x14ac:dyDescent="0.35">
      <c r="A8" s="68" t="s">
        <v>58</v>
      </c>
      <c r="B8" s="69">
        <f>'Input (reguladores)'!A4</f>
        <v>0</v>
      </c>
    </row>
    <row r="9" spans="1:4" ht="12.5" x14ac:dyDescent="0.35">
      <c r="B9" s="70"/>
    </row>
    <row r="10" spans="1:4" ht="39" x14ac:dyDescent="0.35">
      <c r="A10" s="82" t="s">
        <v>69</v>
      </c>
      <c r="B10" s="70"/>
    </row>
    <row r="11" spans="1:4" ht="12.5" x14ac:dyDescent="0.35">
      <c r="A11" s="71" t="s">
        <v>13</v>
      </c>
      <c r="B11" s="70">
        <f>COUNTIF('Input (reguladores)'!$M$5:$M$98,'Brecha salarial'!A11)</f>
        <v>0</v>
      </c>
    </row>
    <row r="12" spans="1:4" ht="12.5" x14ac:dyDescent="0.35">
      <c r="A12" s="71" t="s">
        <v>7</v>
      </c>
      <c r="B12" s="70">
        <f>COUNTIF('Input (reguladores)'!$M$5:$M$98,'Brecha salarial'!A12)</f>
        <v>0</v>
      </c>
    </row>
    <row r="13" spans="1:4" ht="12.5" x14ac:dyDescent="0.35">
      <c r="A13" s="71" t="s">
        <v>64</v>
      </c>
      <c r="B13" s="70">
        <f>COUNTIF('Input (reguladores)'!$M$5:$M$98,'Brecha salarial'!A13)</f>
        <v>0</v>
      </c>
    </row>
    <row r="14" spans="1:4" ht="12.5" x14ac:dyDescent="0.35">
      <c r="A14" s="71" t="s">
        <v>17</v>
      </c>
      <c r="B14" s="70">
        <f>COUNTIF('Input (reguladores)'!$M$5:$M$98,'Brecha salarial'!A14)</f>
        <v>0</v>
      </c>
    </row>
    <row r="15" spans="1:4" ht="12.5" x14ac:dyDescent="0.35">
      <c r="A15" s="71"/>
      <c r="B15" s="70"/>
    </row>
    <row r="16" spans="1:4" ht="12.5" x14ac:dyDescent="0.35">
      <c r="A16" s="71"/>
      <c r="B16" s="70"/>
    </row>
    <row r="17" spans="1:2" ht="12.5" x14ac:dyDescent="0.35">
      <c r="A17" s="71"/>
      <c r="B17" s="70"/>
    </row>
    <row r="18" spans="1:2" ht="12.5" x14ac:dyDescent="0.35">
      <c r="B18" s="70"/>
    </row>
    <row r="19" spans="1:2" ht="12.5" x14ac:dyDescent="0.35">
      <c r="B19" s="70"/>
    </row>
    <row r="20" spans="1:2" ht="12.5" x14ac:dyDescent="0.35"/>
    <row r="21" spans="1:2" ht="12.5" x14ac:dyDescent="0.35"/>
    <row r="22" spans="1:2" ht="12.5" x14ac:dyDescent="0.35"/>
    <row r="23" spans="1:2" ht="12.5" x14ac:dyDescent="0.35"/>
    <row r="24" spans="1:2" ht="52" x14ac:dyDescent="0.35">
      <c r="A24" s="82" t="s">
        <v>70</v>
      </c>
      <c r="B24" s="70"/>
    </row>
    <row r="25" spans="1:2" ht="14" x14ac:dyDescent="0.35">
      <c r="A25" s="74" t="s">
        <v>33</v>
      </c>
      <c r="B25" s="70">
        <f>COUNTIF('Input (reguladores)'!$DP$5:$DP$98,'Brecha salarial'!A25)</f>
        <v>0</v>
      </c>
    </row>
    <row r="26" spans="1:2" ht="14" x14ac:dyDescent="0.35">
      <c r="A26" s="74" t="s">
        <v>34</v>
      </c>
      <c r="B26" s="70">
        <f>COUNTIF('Input (reguladores)'!$DP$5:$DP$98,'Brecha salarial'!A26)</f>
        <v>0</v>
      </c>
    </row>
    <row r="27" spans="1:2" ht="14" x14ac:dyDescent="0.35">
      <c r="A27" s="74" t="s">
        <v>35</v>
      </c>
      <c r="B27" s="70">
        <f>COUNTIF('Input (reguladores)'!$DP$5:$DP$98,'Brecha salarial'!A27)</f>
        <v>0</v>
      </c>
    </row>
    <row r="28" spans="1:2" ht="12.5" x14ac:dyDescent="0.35">
      <c r="A28" s="71"/>
      <c r="B28" s="70"/>
    </row>
    <row r="29" spans="1:2" ht="12.5" x14ac:dyDescent="0.35"/>
    <row r="30" spans="1:2" ht="12.5" x14ac:dyDescent="0.35"/>
    <row r="31" spans="1:2" ht="12.5" x14ac:dyDescent="0.35"/>
    <row r="32" spans="1:2" ht="12.5" x14ac:dyDescent="0.35"/>
    <row r="33" spans="1:2" ht="12.5" x14ac:dyDescent="0.35"/>
    <row r="34" spans="1:2" ht="12.5" x14ac:dyDescent="0.35"/>
    <row r="35" spans="1:2" ht="12.5" hidden="1" x14ac:dyDescent="0.35"/>
    <row r="36" spans="1:2" ht="13" hidden="1" x14ac:dyDescent="0.35">
      <c r="A36" s="72"/>
    </row>
    <row r="37" spans="1:2" ht="12.5" hidden="1" x14ac:dyDescent="0.35">
      <c r="A37" s="71"/>
      <c r="B37" s="70"/>
    </row>
    <row r="38" spans="1:2" ht="12.5" hidden="1" x14ac:dyDescent="0.35">
      <c r="A38" s="71"/>
      <c r="B38" s="70"/>
    </row>
    <row r="39" spans="1:2" ht="12.5" hidden="1" x14ac:dyDescent="0.35">
      <c r="A39" s="71"/>
      <c r="B39" s="70"/>
    </row>
    <row r="40" spans="1:2" ht="12.75" hidden="1" customHeight="1" x14ac:dyDescent="0.35">
      <c r="A40" s="71"/>
      <c r="B40" s="70"/>
    </row>
  </sheetData>
  <sheetProtection algorithmName="SHA-512" hashValue="u/HFc2zXCxU4EVeAQ9aeKmxfm51vu48zNfVsVt8gBJgGseM/ybTF/uMoRtSotQyu88rq42adrJaDp8cxfZ2AtQ==" saltValue="1leoOuBWrM87Pj1njcP8bw==" spinCount="100000" sheet="1" scenarios="1"/>
  <mergeCells count="2">
    <mergeCell ref="A3:D4"/>
    <mergeCell ref="A5:C5"/>
  </mergeCells>
  <pageMargins left="0.25" right="0.25" top="0.75" bottom="0.75" header="0.3" footer="0.3"/>
  <pageSetup orientation="landscape" horizontalDpi="360" verticalDpi="360" r:id="rId1"/>
  <headerFooter>
    <oddHeader>&amp;L&amp;"Arial,Regular"&amp;8&amp;K04+000FeMa-Meter: Organization Diversity 2B (for regulators)&amp;R&amp;"Arial,Regular"&amp;8&amp;K04+000Gender Pay Gap</oddHeader>
    <oddFooter>&amp;L&amp;"Arial,Regular"&amp;8&amp;K04+000Developed by: Access to Insurance Initiative&amp;C&amp;"Arial,Regular"&amp;8&amp;K04+000
https://www.a2ii.org/en/home&amp;R&amp;"Arial,Regular"&amp;8&amp;K04+000&amp;P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CA1A4-A4F1-4813-9B84-6D3DB4D182C4}">
  <dimension ref="A1:S52"/>
  <sheetViews>
    <sheetView showGridLines="0" zoomScaleNormal="100" workbookViewId="0">
      <selection activeCell="I10" sqref="I10"/>
    </sheetView>
  </sheetViews>
  <sheetFormatPr defaultColWidth="9" defaultRowHeight="12.5" x14ac:dyDescent="0.35"/>
  <cols>
    <col min="1" max="1" width="14.5" style="8" customWidth="1"/>
    <col min="2" max="2" width="20.33203125" style="8" customWidth="1"/>
    <col min="3" max="3" width="20.33203125" style="13" customWidth="1"/>
    <col min="4" max="8" width="10.6640625" style="8" customWidth="1"/>
    <col min="9" max="9" width="3.33203125" style="8" customWidth="1"/>
    <col min="10" max="10" width="37.33203125" style="8" customWidth="1"/>
    <col min="11" max="11" width="6.1640625" style="8" customWidth="1"/>
    <col min="12" max="12" width="14.83203125" style="11" customWidth="1"/>
    <col min="13" max="17" width="6.83203125" style="8" customWidth="1"/>
    <col min="18" max="18" width="18.6640625" style="11" customWidth="1"/>
    <col min="19" max="19" width="6.5" style="40" hidden="1" customWidth="1"/>
    <col min="20" max="20" width="3" style="8" customWidth="1"/>
    <col min="21" max="16384" width="9" style="8"/>
  </cols>
  <sheetData>
    <row r="1" spans="1:19" ht="25.25" customHeight="1" x14ac:dyDescent="0.35">
      <c r="C1" s="9"/>
      <c r="D1" s="9"/>
      <c r="E1" s="10"/>
      <c r="F1" s="10"/>
      <c r="G1" s="10"/>
      <c r="S1" s="67"/>
    </row>
    <row r="2" spans="1:19" ht="23" customHeight="1" x14ac:dyDescent="0.35">
      <c r="A2" s="129" t="s">
        <v>57</v>
      </c>
      <c r="B2" s="129"/>
      <c r="C2" s="129"/>
      <c r="D2" s="129"/>
      <c r="E2" s="129"/>
      <c r="F2" s="129"/>
      <c r="G2" s="129"/>
      <c r="H2" s="129"/>
      <c r="S2" s="67"/>
    </row>
    <row r="3" spans="1:19" ht="25.5" customHeight="1" x14ac:dyDescent="0.35">
      <c r="A3" s="129"/>
      <c r="B3" s="129"/>
      <c r="C3" s="129"/>
      <c r="D3" s="129"/>
      <c r="E3" s="129"/>
      <c r="F3" s="129"/>
      <c r="G3" s="129"/>
      <c r="H3" s="129"/>
      <c r="S3" s="67"/>
    </row>
    <row r="4" spans="1:19" ht="29.5" customHeight="1" thickBot="1" x14ac:dyDescent="0.4">
      <c r="A4" s="131" t="s">
        <v>90</v>
      </c>
      <c r="B4" s="131"/>
      <c r="C4" s="131"/>
      <c r="D4" s="131"/>
      <c r="E4" s="131"/>
      <c r="F4" s="131"/>
      <c r="G4" s="131"/>
      <c r="H4" s="131"/>
      <c r="J4" s="132" t="s">
        <v>72</v>
      </c>
      <c r="K4" s="133"/>
      <c r="L4" s="133"/>
      <c r="M4" s="133"/>
      <c r="N4" s="133"/>
      <c r="O4" s="133"/>
      <c r="P4" s="133"/>
      <c r="Q4" s="133"/>
      <c r="R4" s="134"/>
      <c r="S4" s="67"/>
    </row>
    <row r="5" spans="1:19" ht="36" customHeight="1" x14ac:dyDescent="0.35">
      <c r="A5" s="135" t="s">
        <v>71</v>
      </c>
      <c r="B5" s="135"/>
      <c r="C5" s="135"/>
      <c r="D5" s="135"/>
      <c r="E5" s="135"/>
      <c r="F5" s="135"/>
      <c r="G5" s="135"/>
      <c r="H5" s="135"/>
      <c r="J5" s="137" t="s">
        <v>73</v>
      </c>
      <c r="K5" s="138"/>
      <c r="L5" s="138"/>
      <c r="M5" s="138"/>
      <c r="N5" s="138"/>
      <c r="O5" s="138"/>
      <c r="P5" s="138"/>
      <c r="Q5" s="138"/>
      <c r="R5" s="138"/>
      <c r="S5" s="67"/>
    </row>
    <row r="6" spans="1:19" ht="36" customHeight="1" x14ac:dyDescent="0.35">
      <c r="A6" s="136"/>
      <c r="B6" s="136"/>
      <c r="C6" s="136"/>
      <c r="D6" s="136"/>
      <c r="E6" s="136"/>
      <c r="F6" s="136"/>
      <c r="G6" s="136"/>
      <c r="H6" s="136"/>
      <c r="J6" s="130" t="s">
        <v>74</v>
      </c>
      <c r="K6" s="130"/>
      <c r="L6" s="130"/>
      <c r="M6" s="130"/>
      <c r="N6" s="130"/>
      <c r="O6" s="130"/>
      <c r="P6" s="130"/>
      <c r="Q6" s="130"/>
      <c r="R6" s="130"/>
      <c r="S6" s="67"/>
    </row>
    <row r="7" spans="1:19" ht="36" customHeight="1" x14ac:dyDescent="0.35">
      <c r="A7" s="136"/>
      <c r="B7" s="136"/>
      <c r="C7" s="136"/>
      <c r="D7" s="136"/>
      <c r="E7" s="136"/>
      <c r="F7" s="136"/>
      <c r="G7" s="136"/>
      <c r="H7" s="136"/>
      <c r="J7" s="130" t="s">
        <v>75</v>
      </c>
      <c r="K7" s="130"/>
      <c r="L7" s="130"/>
      <c r="M7" s="130"/>
      <c r="N7" s="130"/>
      <c r="O7" s="130"/>
      <c r="P7" s="130"/>
      <c r="Q7" s="130"/>
      <c r="R7" s="130"/>
      <c r="S7" s="67"/>
    </row>
    <row r="8" spans="1:19" ht="36" customHeight="1" x14ac:dyDescent="0.35">
      <c r="A8" s="12"/>
      <c r="B8" s="12"/>
      <c r="C8" s="12"/>
      <c r="D8" s="12"/>
      <c r="E8" s="12"/>
      <c r="F8" s="12"/>
      <c r="G8" s="12"/>
      <c r="H8" s="12"/>
      <c r="J8" s="130" t="s">
        <v>76</v>
      </c>
      <c r="K8" s="130"/>
      <c r="L8" s="130"/>
      <c r="M8" s="130"/>
      <c r="N8" s="130"/>
      <c r="O8" s="130"/>
      <c r="P8" s="130"/>
      <c r="Q8" s="130"/>
      <c r="R8" s="130"/>
      <c r="S8" s="67"/>
    </row>
    <row r="9" spans="1:19" ht="36" customHeight="1" x14ac:dyDescent="0.35">
      <c r="A9" s="12"/>
      <c r="B9" s="12"/>
      <c r="C9" s="12"/>
      <c r="D9" s="12"/>
      <c r="E9" s="12"/>
      <c r="F9" s="12"/>
      <c r="G9" s="12"/>
      <c r="H9" s="12"/>
      <c r="J9" s="130" t="s">
        <v>77</v>
      </c>
      <c r="K9" s="130"/>
      <c r="L9" s="130"/>
      <c r="M9" s="130"/>
      <c r="N9" s="130"/>
      <c r="O9" s="130"/>
      <c r="P9" s="130"/>
      <c r="Q9" s="130"/>
      <c r="R9" s="130"/>
      <c r="S9" s="67"/>
    </row>
    <row r="10" spans="1:19" ht="36" customHeight="1" thickBot="1" x14ac:dyDescent="0.4">
      <c r="A10" s="12"/>
      <c r="B10" s="12"/>
      <c r="C10" s="12"/>
      <c r="D10" s="12"/>
      <c r="E10" s="12"/>
      <c r="F10" s="12"/>
      <c r="G10" s="12"/>
      <c r="H10" s="12"/>
      <c r="J10" s="121" t="s">
        <v>78</v>
      </c>
      <c r="K10" s="121"/>
      <c r="L10" s="121"/>
      <c r="M10" s="121"/>
      <c r="N10" s="121"/>
      <c r="O10" s="121"/>
      <c r="P10" s="121"/>
      <c r="Q10" s="121"/>
      <c r="R10" s="121"/>
      <c r="S10" s="67"/>
    </row>
    <row r="11" spans="1:19" ht="29.5" customHeight="1" thickBot="1" x14ac:dyDescent="0.4">
      <c r="A11" s="12"/>
      <c r="B11" s="12"/>
      <c r="C11" s="12"/>
      <c r="D11" s="12"/>
      <c r="E11" s="12"/>
      <c r="F11" s="12"/>
      <c r="G11" s="12"/>
      <c r="H11" s="12"/>
      <c r="J11" s="122" t="s">
        <v>79</v>
      </c>
      <c r="K11" s="123"/>
      <c r="L11" s="123"/>
      <c r="M11" s="123"/>
      <c r="N11" s="123"/>
      <c r="O11" s="123"/>
      <c r="P11" s="123"/>
      <c r="Q11" s="123"/>
      <c r="R11" s="124"/>
      <c r="S11" s="67"/>
    </row>
    <row r="12" spans="1:19" ht="21" customHeight="1" x14ac:dyDescent="0.35">
      <c r="A12" s="12"/>
      <c r="B12" s="12"/>
      <c r="C12" s="12"/>
      <c r="D12" s="12"/>
      <c r="E12" s="12"/>
      <c r="F12" s="12"/>
      <c r="G12" s="12"/>
      <c r="H12" s="12"/>
      <c r="J12" s="125" t="s">
        <v>80</v>
      </c>
      <c r="K12" s="126"/>
      <c r="L12" s="126"/>
      <c r="M12" s="126"/>
      <c r="N12" s="126"/>
      <c r="O12" s="126"/>
      <c r="P12" s="126"/>
      <c r="Q12" s="126"/>
      <c r="R12" s="126"/>
      <c r="S12" s="67"/>
    </row>
    <row r="13" spans="1:19" ht="21" customHeight="1" x14ac:dyDescent="0.35">
      <c r="A13" s="12"/>
      <c r="B13" s="12"/>
      <c r="C13" s="12"/>
      <c r="D13" s="12"/>
      <c r="E13" s="12"/>
      <c r="F13" s="12"/>
      <c r="G13" s="12"/>
      <c r="H13" s="12"/>
      <c r="J13" s="125"/>
      <c r="K13" s="126"/>
      <c r="L13" s="126"/>
      <c r="M13" s="126"/>
      <c r="N13" s="126"/>
      <c r="O13" s="126"/>
      <c r="P13" s="126"/>
      <c r="Q13" s="126"/>
      <c r="R13" s="126"/>
      <c r="S13" s="67"/>
    </row>
    <row r="14" spans="1:19" ht="21" customHeight="1" x14ac:dyDescent="0.35">
      <c r="A14" s="12"/>
      <c r="B14" s="12"/>
      <c r="C14" s="12"/>
      <c r="D14" s="12"/>
      <c r="E14" s="12"/>
      <c r="F14" s="12"/>
      <c r="G14" s="12"/>
      <c r="H14" s="12"/>
      <c r="J14" s="125"/>
      <c r="K14" s="126"/>
      <c r="L14" s="126"/>
      <c r="M14" s="126"/>
      <c r="N14" s="126"/>
      <c r="O14" s="126"/>
      <c r="P14" s="126"/>
      <c r="Q14" s="126"/>
      <c r="R14" s="126"/>
      <c r="S14" s="67"/>
    </row>
    <row r="15" spans="1:19" ht="21" customHeight="1" x14ac:dyDescent="0.35">
      <c r="A15" s="12"/>
      <c r="B15" s="12"/>
      <c r="C15" s="12"/>
      <c r="D15" s="12"/>
      <c r="E15" s="12"/>
      <c r="F15" s="12"/>
      <c r="G15" s="12"/>
      <c r="H15" s="12"/>
      <c r="J15" s="125"/>
      <c r="K15" s="126"/>
      <c r="L15" s="126"/>
      <c r="M15" s="126"/>
      <c r="N15" s="126"/>
      <c r="O15" s="126"/>
      <c r="P15" s="126"/>
      <c r="Q15" s="126"/>
      <c r="R15" s="126"/>
      <c r="S15" s="67"/>
    </row>
    <row r="16" spans="1:19" ht="21" customHeight="1" x14ac:dyDescent="0.35">
      <c r="A16" s="12"/>
      <c r="B16" s="12"/>
      <c r="C16" s="12"/>
      <c r="D16" s="12"/>
      <c r="E16" s="12"/>
      <c r="F16" s="12"/>
      <c r="G16" s="12"/>
      <c r="H16" s="12"/>
      <c r="J16" s="125"/>
      <c r="K16" s="126"/>
      <c r="L16" s="126"/>
      <c r="M16" s="126"/>
      <c r="N16" s="126"/>
      <c r="O16" s="126"/>
      <c r="P16" s="126"/>
      <c r="Q16" s="126"/>
      <c r="R16" s="126"/>
      <c r="S16" s="67"/>
    </row>
    <row r="17" spans="1:19" ht="26.25" customHeight="1" x14ac:dyDescent="0.35">
      <c r="A17" s="12"/>
      <c r="B17" s="12"/>
      <c r="C17" s="12"/>
      <c r="D17" s="12"/>
      <c r="E17" s="12"/>
      <c r="F17" s="12"/>
      <c r="G17" s="12"/>
      <c r="H17" s="12"/>
    </row>
    <row r="18" spans="1:19" ht="24.75" customHeight="1" thickBot="1" x14ac:dyDescent="0.4">
      <c r="D18" s="14"/>
      <c r="E18" s="14"/>
      <c r="F18" s="14"/>
      <c r="G18" s="14"/>
      <c r="H18" s="14"/>
    </row>
    <row r="19" spans="1:19" ht="35" customHeight="1" thickBot="1" x14ac:dyDescent="0.4">
      <c r="A19" s="111" t="s">
        <v>49</v>
      </c>
      <c r="B19" s="112"/>
      <c r="C19" s="112"/>
      <c r="D19" s="83" t="s">
        <v>50</v>
      </c>
      <c r="E19" s="84" t="s">
        <v>51</v>
      </c>
      <c r="F19" s="85" t="s">
        <v>52</v>
      </c>
      <c r="G19" s="86" t="s">
        <v>53</v>
      </c>
      <c r="H19" s="15" t="s">
        <v>0</v>
      </c>
      <c r="J19" s="62" t="s">
        <v>49</v>
      </c>
      <c r="K19" s="115" t="s">
        <v>91</v>
      </c>
      <c r="L19" s="116"/>
      <c r="M19" s="83" t="s">
        <v>50</v>
      </c>
      <c r="N19" s="87" t="s">
        <v>51</v>
      </c>
      <c r="O19" s="85" t="s">
        <v>52</v>
      </c>
      <c r="P19" s="88" t="s">
        <v>53</v>
      </c>
      <c r="Q19" s="15" t="s">
        <v>0</v>
      </c>
      <c r="R19" s="89" t="s">
        <v>92</v>
      </c>
      <c r="S19" s="67"/>
    </row>
    <row r="20" spans="1:19" ht="33.5" customHeight="1" thickBot="1" x14ac:dyDescent="0.4">
      <c r="B20" s="119" t="s">
        <v>89</v>
      </c>
      <c r="C20" s="128"/>
      <c r="D20" s="16">
        <f>'Input (reguladores)'!N4</f>
        <v>0</v>
      </c>
      <c r="E20" s="17">
        <f>'Input (reguladores)'!O4</f>
        <v>0</v>
      </c>
      <c r="F20" s="18">
        <f>'Input (reguladores)'!P4</f>
        <v>0</v>
      </c>
      <c r="G20" s="19">
        <f>'Input (reguladores)'!Q4</f>
        <v>0</v>
      </c>
      <c r="H20" s="20">
        <f>'Input (reguladores)'!R4</f>
        <v>0</v>
      </c>
      <c r="J20" s="21" t="str">
        <f>B20</f>
        <v xml:space="preserve">Miembros del consejo de administración </v>
      </c>
      <c r="K20" s="22" t="str">
        <f>IF(H20=0,"",(1-G20/H20))</f>
        <v/>
      </c>
      <c r="L20" s="92" t="str">
        <f>IF(K20="",Backend!$B$9,VLOOKUP(K20,Backend!$A$9:$B$12,2,TRUE))</f>
        <v>Datos no disponibles o fiables</v>
      </c>
      <c r="M20" s="23" t="str">
        <f>IF(OR($L20=Backend!$B$9,$H20=0),"",D20/$H20)</f>
        <v/>
      </c>
      <c r="N20" s="24" t="str">
        <f>IF(OR($L20=Backend!$B$9,$H20=0),"",E20/$H20)</f>
        <v/>
      </c>
      <c r="O20" s="25" t="str">
        <f>IF(OR($L20=Backend!$B$9,$H20=0),"",F20/$H20)</f>
        <v/>
      </c>
      <c r="P20" s="26" t="str">
        <f>IF(OR($L20=Backend!$B$9,$H20=0),"",G20/$H20)</f>
        <v/>
      </c>
      <c r="Q20" s="27">
        <f>SUM(M20:P20)</f>
        <v>0</v>
      </c>
      <c r="R20" s="28" t="str">
        <f>IF(S20="No data","No data",VLOOKUP(S20,Backend!$A$16:$B$18,2,TRUE))</f>
        <v>No data</v>
      </c>
      <c r="S20" s="67" t="str">
        <f>IF(L20=Backend!$B$9,"No data",ABS(M20-N20)*100)</f>
        <v>No data</v>
      </c>
    </row>
    <row r="21" spans="1:19" ht="33.5" customHeight="1" thickBot="1" x14ac:dyDescent="0.4">
      <c r="B21" s="107" t="s">
        <v>85</v>
      </c>
      <c r="C21" s="117"/>
      <c r="D21" s="16">
        <f>'Input (reguladores)'!S4</f>
        <v>0</v>
      </c>
      <c r="E21" s="17">
        <f>'Input (reguladores)'!T4</f>
        <v>0</v>
      </c>
      <c r="F21" s="18">
        <f>'Input (reguladores)'!U4</f>
        <v>0</v>
      </c>
      <c r="G21" s="19">
        <f>'Input (reguladores)'!V4</f>
        <v>0</v>
      </c>
      <c r="H21" s="20">
        <f>'Input (reguladores)'!W4</f>
        <v>0</v>
      </c>
      <c r="J21" s="21" t="str">
        <f t="shared" ref="J21:J24" si="0">B21</f>
        <v xml:space="preserve">Todos los asalariados a tiempo completo </v>
      </c>
      <c r="K21" s="22" t="str">
        <f t="shared" ref="K21:K24" si="1">IF(H21=0,"",(1-G21/H21))</f>
        <v/>
      </c>
      <c r="L21" s="92" t="str">
        <f>IF(K21="",Backend!$B$9,VLOOKUP(K21,Backend!$A$9:$B$12,2,TRUE))</f>
        <v>Datos no disponibles o fiables</v>
      </c>
      <c r="M21" s="23" t="str">
        <f>IF(OR($L21=Backend!$B$9,$H21=0),"",D21/$H21)</f>
        <v/>
      </c>
      <c r="N21" s="24" t="str">
        <f>IF(OR($L21=Backend!$B$9,$H21=0),"",E21/$H21)</f>
        <v/>
      </c>
      <c r="O21" s="25" t="str">
        <f>IF(OR($L21=Backend!$B$9,$H21=0),"",F21/$H21)</f>
        <v/>
      </c>
      <c r="P21" s="26" t="str">
        <f>IF(OR($L21=Backend!$B$9,$H21=0),"",G21/$H21)</f>
        <v/>
      </c>
      <c r="Q21" s="27">
        <f t="shared" ref="Q21:Q24" si="2">SUM(M21:P21)</f>
        <v>0</v>
      </c>
      <c r="R21" s="28" t="str">
        <f>IF(S21="No data","No data",VLOOKUP(S21,Backend!$A$16:$B$18,2,TRUE))</f>
        <v>No data</v>
      </c>
      <c r="S21" s="67" t="str">
        <f>IF(L21=Backend!$B$9,"No data",ABS(M21-N21)*100)</f>
        <v>No data</v>
      </c>
    </row>
    <row r="22" spans="1:19" ht="33.5" customHeight="1" thickBot="1" x14ac:dyDescent="0.4">
      <c r="A22" s="29"/>
      <c r="B22" s="109" t="s">
        <v>87</v>
      </c>
      <c r="C22" s="127"/>
      <c r="D22" s="16">
        <f>'Input (reguladores)'!X4</f>
        <v>0</v>
      </c>
      <c r="E22" s="17">
        <f>'Input (reguladores)'!Y4</f>
        <v>0</v>
      </c>
      <c r="F22" s="18">
        <f>'Input (reguladores)'!Z4</f>
        <v>0</v>
      </c>
      <c r="G22" s="19">
        <f>'Input (reguladores)'!AA4</f>
        <v>0</v>
      </c>
      <c r="H22" s="20">
        <f>'Input (reguladores)'!AB4</f>
        <v>0</v>
      </c>
      <c r="J22" s="53" t="str">
        <f t="shared" si="0"/>
        <v xml:space="preserve">Dirección ejecutiva (CEO y subordinados directos del CEO) </v>
      </c>
      <c r="K22" s="22" t="str">
        <f t="shared" si="1"/>
        <v/>
      </c>
      <c r="L22" s="92" t="str">
        <f>IF(K22="",Backend!$B$9,VLOOKUP(K22,Backend!$A$9:$B$12,2,TRUE))</f>
        <v>Datos no disponibles o fiables</v>
      </c>
      <c r="M22" s="23" t="str">
        <f>IF(OR($L22=Backend!$B$9,$H22=0),"",D22/$H22)</f>
        <v/>
      </c>
      <c r="N22" s="24" t="str">
        <f>IF(OR($L22=Backend!$B$9,$H22=0),"",E22/$H22)</f>
        <v/>
      </c>
      <c r="O22" s="25" t="str">
        <f>IF(OR($L22=Backend!$B$9,$H22=0),"",F22/$H22)</f>
        <v/>
      </c>
      <c r="P22" s="26" t="str">
        <f>IF(OR($L22=Backend!$B$9,$H22=0),"",G22/$H22)</f>
        <v/>
      </c>
      <c r="Q22" s="27">
        <f t="shared" si="2"/>
        <v>0</v>
      </c>
      <c r="R22" s="28" t="str">
        <f>IF(S22="No data","No data",VLOOKUP(S22,Backend!$A$16:$B$18,2,TRUE))</f>
        <v>No data</v>
      </c>
      <c r="S22" s="67" t="str">
        <f>IF(L22=Backend!$B$9,"No data",ABS(M22-N22)*100)</f>
        <v>No data</v>
      </c>
    </row>
    <row r="23" spans="1:19" ht="33.5" customHeight="1" thickBot="1" x14ac:dyDescent="0.4">
      <c r="A23" s="29"/>
      <c r="B23" s="107" t="s">
        <v>88</v>
      </c>
      <c r="C23" s="117"/>
      <c r="D23" s="16">
        <f>'Input (reguladores)'!AC4</f>
        <v>0</v>
      </c>
      <c r="E23" s="17">
        <f>'Input (reguladores)'!AD4</f>
        <v>0</v>
      </c>
      <c r="F23" s="18">
        <f>'Input (reguladores)'!AE4</f>
        <v>0</v>
      </c>
      <c r="G23" s="19">
        <f>'Input (reguladores)'!AF4</f>
        <v>0</v>
      </c>
      <c r="H23" s="20">
        <f>'Input (reguladores)'!AG4</f>
        <v>0</v>
      </c>
      <c r="J23" s="21" t="str">
        <f t="shared" si="0"/>
        <v xml:space="preserve">Gerentes de personas (sólo empleados a tiempo completo) </v>
      </c>
      <c r="K23" s="22" t="str">
        <f t="shared" si="1"/>
        <v/>
      </c>
      <c r="L23" s="92" t="str">
        <f>IF(K23="",Backend!$B$9,VLOOKUP(K23,Backend!$A$9:$B$12,2,TRUE))</f>
        <v>Datos no disponibles o fiables</v>
      </c>
      <c r="M23" s="23" t="str">
        <f>IF(OR($L23=Backend!$B$9,$H23=0),"",D23/$H23)</f>
        <v/>
      </c>
      <c r="N23" s="24" t="str">
        <f>IF(OR($L23=Backend!$B$9,$H23=0),"",E23/$H23)</f>
        <v/>
      </c>
      <c r="O23" s="25" t="str">
        <f>IF(OR($L23=Backend!$B$9,$H23=0),"",F23/$H23)</f>
        <v/>
      </c>
      <c r="P23" s="26" t="str">
        <f>IF(OR($L23=Backend!$B$9,$H23=0),"",G23/$H23)</f>
        <v/>
      </c>
      <c r="Q23" s="27">
        <f t="shared" si="2"/>
        <v>0</v>
      </c>
      <c r="R23" s="28" t="str">
        <f>IF(S23="No data","No data",VLOOKUP(S23,Backend!$A$16:$B$18,2,TRUE))</f>
        <v>No data</v>
      </c>
      <c r="S23" s="67" t="str">
        <f>IF(L23=Backend!$B$9,"No data",ABS(M23-N23)*100)</f>
        <v>No data</v>
      </c>
    </row>
    <row r="24" spans="1:19" ht="33.5" customHeight="1" thickBot="1" x14ac:dyDescent="0.4">
      <c r="A24" s="29"/>
      <c r="B24" s="105" t="s">
        <v>86</v>
      </c>
      <c r="C24" s="118"/>
      <c r="D24" s="30">
        <f>'Input (reguladores)'!AH4</f>
        <v>0</v>
      </c>
      <c r="E24" s="31">
        <f>'Input (reguladores)'!AI4</f>
        <v>0</v>
      </c>
      <c r="F24" s="32">
        <f>'Input (reguladores)'!AJ4</f>
        <v>0</v>
      </c>
      <c r="G24" s="33">
        <f>'Input (reguladores)'!AK4</f>
        <v>0</v>
      </c>
      <c r="H24" s="34">
        <f>'Input (reguladores)'!AL4</f>
        <v>0</v>
      </c>
      <c r="J24" s="21" t="str">
        <f t="shared" si="0"/>
        <v>Agentes individuales con licencia</v>
      </c>
      <c r="K24" s="35" t="str">
        <f t="shared" si="1"/>
        <v/>
      </c>
      <c r="L24" s="92" t="str">
        <f>IF(K24="",Backend!$B$9,VLOOKUP(K24,Backend!$A$9:$B$12,2,TRUE))</f>
        <v>Datos no disponibles o fiables</v>
      </c>
      <c r="M24" s="36" t="str">
        <f>IF(OR($L24=Backend!$B$9,$H24=0),"",D24/$H24)</f>
        <v/>
      </c>
      <c r="N24" s="37" t="str">
        <f>IF(OR($L24=Backend!$B$9,$H24=0),"",E24/$H24)</f>
        <v/>
      </c>
      <c r="O24" s="38" t="str">
        <f>IF(OR($L24=Backend!$B$9,$H24=0),"",F24/$H24)</f>
        <v/>
      </c>
      <c r="P24" s="39" t="str">
        <f>IF(OR($L24=Backend!$B$9,$H24=0),"",G24/$H24)</f>
        <v/>
      </c>
      <c r="Q24" s="27">
        <f t="shared" si="2"/>
        <v>0</v>
      </c>
      <c r="R24" s="28" t="str">
        <f>IF(S24="No data","No data",VLOOKUP(S24,Backend!$A$16:$B$18,2,TRUE))</f>
        <v>No data</v>
      </c>
      <c r="S24" s="67" t="str">
        <f>IF(L24=Backend!$B$9,"No data",ABS(M24-N24)*100)</f>
        <v>No data</v>
      </c>
    </row>
    <row r="25" spans="1:19" s="40" customFormat="1" ht="50.75" customHeight="1" thickBot="1" x14ac:dyDescent="0.4">
      <c r="C25" s="41"/>
      <c r="D25" s="42"/>
      <c r="E25" s="42"/>
      <c r="F25" s="42"/>
      <c r="G25" s="42"/>
      <c r="H25" s="42"/>
      <c r="L25" s="43"/>
      <c r="R25" s="43"/>
    </row>
    <row r="26" spans="1:19" ht="35" customHeight="1" thickBot="1" x14ac:dyDescent="0.4">
      <c r="A26" s="111" t="s">
        <v>81</v>
      </c>
      <c r="B26" s="112"/>
      <c r="C26" s="112"/>
      <c r="D26" s="83" t="s">
        <v>50</v>
      </c>
      <c r="E26" s="84" t="s">
        <v>51</v>
      </c>
      <c r="F26" s="85" t="s">
        <v>52</v>
      </c>
      <c r="G26" s="86" t="s">
        <v>53</v>
      </c>
      <c r="H26" s="15" t="s">
        <v>0</v>
      </c>
      <c r="J26" s="90" t="s">
        <v>93</v>
      </c>
      <c r="K26" s="115" t="s">
        <v>91</v>
      </c>
      <c r="L26" s="116"/>
      <c r="M26" s="83" t="s">
        <v>50</v>
      </c>
      <c r="N26" s="87" t="s">
        <v>51</v>
      </c>
      <c r="O26" s="85" t="s">
        <v>52</v>
      </c>
      <c r="P26" s="88" t="s">
        <v>53</v>
      </c>
      <c r="Q26" s="15" t="s">
        <v>0</v>
      </c>
      <c r="R26" s="89" t="s">
        <v>92</v>
      </c>
      <c r="S26" s="67"/>
    </row>
    <row r="27" spans="1:19" ht="26.75" customHeight="1" thickBot="1" x14ac:dyDescent="0.4">
      <c r="B27" s="119" t="s">
        <v>89</v>
      </c>
      <c r="C27" s="128"/>
      <c r="D27" s="16">
        <f>'Input (reguladores)'!AM4</f>
        <v>0</v>
      </c>
      <c r="E27" s="17">
        <f>'Input (reguladores)'!AN4</f>
        <v>0</v>
      </c>
      <c r="F27" s="18">
        <f>'Input (reguladores)'!AO4</f>
        <v>0</v>
      </c>
      <c r="G27" s="19">
        <f>'Input (reguladores)'!AP4</f>
        <v>0</v>
      </c>
      <c r="H27" s="20">
        <f>'Input (reguladores)'!AQ4</f>
        <v>0</v>
      </c>
      <c r="J27" s="21" t="str">
        <f>B27</f>
        <v xml:space="preserve">Miembros del consejo de administración </v>
      </c>
      <c r="K27" s="35" t="str">
        <f t="shared" ref="K27:K31" si="3">IF(H27=0,"",(1-G27/H27))</f>
        <v/>
      </c>
      <c r="L27" s="92" t="str">
        <f>IF(K27="",Backend!$B$9,VLOOKUP(K27,Backend!$A$9:$B$12,2,TRUE))</f>
        <v>Datos no disponibles o fiables</v>
      </c>
      <c r="M27" s="36" t="str">
        <f>IF(OR($L27=Backend!$B$9,$H27=0),"",D27/$H27)</f>
        <v/>
      </c>
      <c r="N27" s="37" t="str">
        <f>IF(OR($L27=Backend!$B$9,$H27=0),"",E27/$H27)</f>
        <v/>
      </c>
      <c r="O27" s="38" t="str">
        <f>IF(OR($L27=Backend!$B$9,$H27=0),"",F27/$H27)</f>
        <v/>
      </c>
      <c r="P27" s="39" t="str">
        <f>IF(OR($L27=Backend!$B$9,$H27=0),"",G27/$H27)</f>
        <v/>
      </c>
      <c r="Q27" s="27">
        <f t="shared" ref="Q27:Q31" si="4">SUM(M27:P27)</f>
        <v>0</v>
      </c>
      <c r="R27" s="28" t="str">
        <f>IF(S27="No data","No data",VLOOKUP(S27,Backend!$A$16:$B$18,2,TRUE))</f>
        <v>No data</v>
      </c>
      <c r="S27" s="67" t="str">
        <f>IF(L27=Backend!$B$9,"No data",ABS(M27-N27)*100)</f>
        <v>No data</v>
      </c>
    </row>
    <row r="28" spans="1:19" ht="27.5" customHeight="1" thickBot="1" x14ac:dyDescent="0.4">
      <c r="B28" s="107" t="s">
        <v>85</v>
      </c>
      <c r="C28" s="117"/>
      <c r="D28" s="16">
        <f>'Input (reguladores)'!AR4</f>
        <v>0</v>
      </c>
      <c r="E28" s="17">
        <f>'Input (reguladores)'!AS4</f>
        <v>0</v>
      </c>
      <c r="F28" s="18">
        <f>'Input (reguladores)'!AT4</f>
        <v>0</v>
      </c>
      <c r="G28" s="19">
        <f>'Input (reguladores)'!AU4</f>
        <v>0</v>
      </c>
      <c r="H28" s="20">
        <f>'Input (reguladores)'!AV4</f>
        <v>0</v>
      </c>
      <c r="J28" s="21" t="str">
        <f t="shared" ref="J28:J31" si="5">B28</f>
        <v xml:space="preserve">Todos los asalariados a tiempo completo </v>
      </c>
      <c r="K28" s="35" t="str">
        <f t="shared" si="3"/>
        <v/>
      </c>
      <c r="L28" s="92" t="str">
        <f>IF(K28="",Backend!$B$9,VLOOKUP(K28,Backend!$A$9:$B$12,2,TRUE))</f>
        <v>Datos no disponibles o fiables</v>
      </c>
      <c r="M28" s="36" t="str">
        <f>IF(OR($L28=Backend!$B$9,$H28=0),"",D28/$H28)</f>
        <v/>
      </c>
      <c r="N28" s="37" t="str">
        <f>IF(OR($L28=Backend!$B$9,$H28=0),"",E28/$H28)</f>
        <v/>
      </c>
      <c r="O28" s="38" t="str">
        <f>IF(OR($L28=Backend!$B$9,$H28=0),"",F28/$H28)</f>
        <v/>
      </c>
      <c r="P28" s="39" t="str">
        <f>IF(OR($L28=Backend!$B$9,$H28=0),"",G28/$H28)</f>
        <v/>
      </c>
      <c r="Q28" s="27">
        <f t="shared" si="4"/>
        <v>0</v>
      </c>
      <c r="R28" s="28" t="str">
        <f>IF(S28="No data","No data",VLOOKUP(S28,Backend!$A$16:$B$18,2,TRUE))</f>
        <v>No data</v>
      </c>
      <c r="S28" s="67" t="str">
        <f>IF(L28=Backend!$B$9,"No data",ABS(M28-N28)*100)</f>
        <v>No data</v>
      </c>
    </row>
    <row r="29" spans="1:19" ht="26.75" customHeight="1" thickBot="1" x14ac:dyDescent="0.4">
      <c r="A29" s="29"/>
      <c r="B29" s="109" t="s">
        <v>87</v>
      </c>
      <c r="C29" s="127"/>
      <c r="D29" s="16">
        <f>'Input (reguladores)'!AW4</f>
        <v>0</v>
      </c>
      <c r="E29" s="17">
        <f>'Input (reguladores)'!AX4</f>
        <v>0</v>
      </c>
      <c r="F29" s="18">
        <f>'Input (reguladores)'!AY4</f>
        <v>0</v>
      </c>
      <c r="G29" s="19">
        <f>'Input (reguladores)'!AZ4</f>
        <v>0</v>
      </c>
      <c r="H29" s="20">
        <f>'Input (reguladores)'!BA4</f>
        <v>0</v>
      </c>
      <c r="J29" s="21" t="str">
        <f t="shared" si="5"/>
        <v xml:space="preserve">Dirección ejecutiva (CEO y subordinados directos del CEO) </v>
      </c>
      <c r="K29" s="35" t="str">
        <f t="shared" si="3"/>
        <v/>
      </c>
      <c r="L29" s="92" t="str">
        <f>IF(K29="",Backend!$B$9,VLOOKUP(K29,Backend!$A$9:$B$12,2,TRUE))</f>
        <v>Datos no disponibles o fiables</v>
      </c>
      <c r="M29" s="36" t="str">
        <f>IF(OR($L29=Backend!$B$9,$H29=0),"",D29/$H29)</f>
        <v/>
      </c>
      <c r="N29" s="37" t="str">
        <f>IF(OR($L29=Backend!$B$9,$H29=0),"",E29/$H29)</f>
        <v/>
      </c>
      <c r="O29" s="38" t="str">
        <f>IF(OR($L29=Backend!$B$9,$H29=0),"",F29/$H29)</f>
        <v/>
      </c>
      <c r="P29" s="39" t="str">
        <f>IF(OR($L29=Backend!$B$9,$H29=0),"",G29/$H29)</f>
        <v/>
      </c>
      <c r="Q29" s="27">
        <f t="shared" si="4"/>
        <v>0</v>
      </c>
      <c r="R29" s="28" t="str">
        <f>IF(S29="No data","No data",VLOOKUP(S29,Backend!$A$16:$B$18,2,TRUE))</f>
        <v>No data</v>
      </c>
      <c r="S29" s="67" t="str">
        <f>IF(L29=Backend!$B$9,"No data",ABS(M29-N29)*100)</f>
        <v>No data</v>
      </c>
    </row>
    <row r="30" spans="1:19" ht="26.75" customHeight="1" thickBot="1" x14ac:dyDescent="0.4">
      <c r="A30" s="29"/>
      <c r="B30" s="107" t="s">
        <v>88</v>
      </c>
      <c r="C30" s="117"/>
      <c r="D30" s="16">
        <f>'Input (reguladores)'!BB4</f>
        <v>0</v>
      </c>
      <c r="E30" s="17">
        <f>'Input (reguladores)'!BC4</f>
        <v>0</v>
      </c>
      <c r="F30" s="18">
        <f>'Input (reguladores)'!BD4</f>
        <v>0</v>
      </c>
      <c r="G30" s="19">
        <f>'Input (reguladores)'!BE4</f>
        <v>0</v>
      </c>
      <c r="H30" s="20">
        <f>'Input (reguladores)'!BF4</f>
        <v>0</v>
      </c>
      <c r="J30" s="21" t="str">
        <f t="shared" si="5"/>
        <v xml:space="preserve">Gerentes de personas (sólo empleados a tiempo completo) </v>
      </c>
      <c r="K30" s="35" t="str">
        <f t="shared" si="3"/>
        <v/>
      </c>
      <c r="L30" s="92" t="str">
        <f>IF(K30="",Backend!$B$9,VLOOKUP(K30,Backend!$A$9:$B$12,2,TRUE))</f>
        <v>Datos no disponibles o fiables</v>
      </c>
      <c r="M30" s="36" t="str">
        <f>IF(OR($L30=Backend!$B$9,$H30=0),"",D30/$H30)</f>
        <v/>
      </c>
      <c r="N30" s="37" t="str">
        <f>IF(OR($L30=Backend!$B$9,$H30=0),"",E30/$H30)</f>
        <v/>
      </c>
      <c r="O30" s="38" t="str">
        <f>IF(OR($L30=Backend!$B$9,$H30=0),"",F30/$H30)</f>
        <v/>
      </c>
      <c r="P30" s="39" t="str">
        <f>IF(OR($L30=Backend!$B$9,$H30=0),"",G30/$H30)</f>
        <v/>
      </c>
      <c r="Q30" s="27">
        <f t="shared" si="4"/>
        <v>0</v>
      </c>
      <c r="R30" s="28" t="str">
        <f>IF(S30="No data","No data",VLOOKUP(S30,Backend!$A$16:$B$18,2,TRUE))</f>
        <v>No data</v>
      </c>
      <c r="S30" s="67" t="str">
        <f>IF(L30=Backend!$B$9,"No data",ABS(M30-N30)*100)</f>
        <v>No data</v>
      </c>
    </row>
    <row r="31" spans="1:19" ht="28.25" customHeight="1" thickBot="1" x14ac:dyDescent="0.4">
      <c r="A31" s="29"/>
      <c r="B31" s="105" t="s">
        <v>86</v>
      </c>
      <c r="C31" s="118"/>
      <c r="D31" s="30">
        <f>'Input (reguladores)'!BG4</f>
        <v>0</v>
      </c>
      <c r="E31" s="31">
        <f>'Input (reguladores)'!BH4</f>
        <v>0</v>
      </c>
      <c r="F31" s="32">
        <f>'Input (reguladores)'!BI4</f>
        <v>0</v>
      </c>
      <c r="G31" s="33">
        <f>'Input (reguladores)'!BJ4</f>
        <v>0</v>
      </c>
      <c r="H31" s="34">
        <f>'Input (reguladores)'!BK4</f>
        <v>0</v>
      </c>
      <c r="J31" s="21" t="str">
        <f t="shared" si="5"/>
        <v>Agentes individuales con licencia</v>
      </c>
      <c r="K31" s="35" t="str">
        <f t="shared" si="3"/>
        <v/>
      </c>
      <c r="L31" s="92" t="str">
        <f>IF(K31="",Backend!$B$9,VLOOKUP(K31,Backend!$A$9:$B$12,2,TRUE))</f>
        <v>Datos no disponibles o fiables</v>
      </c>
      <c r="M31" s="36" t="str">
        <f>IF(OR($L31=Backend!$B$9,$H31=0),"",D31/$H31)</f>
        <v/>
      </c>
      <c r="N31" s="37" t="str">
        <f>IF(OR($L31=Backend!$B$9,$H31=0),"",E31/$H31)</f>
        <v/>
      </c>
      <c r="O31" s="38" t="str">
        <f>IF(OR($L31=Backend!$B$9,$H31=0),"",F31/$H31)</f>
        <v/>
      </c>
      <c r="P31" s="39" t="str">
        <f>IF(OR($L31=Backend!$B$9,$H31=0),"",G31/$H31)</f>
        <v/>
      </c>
      <c r="Q31" s="27">
        <f t="shared" si="4"/>
        <v>0</v>
      </c>
      <c r="R31" s="28" t="str">
        <f>IF(S31="No data","No data",VLOOKUP(S31,Backend!$A$16:$B$18,2,TRUE))</f>
        <v>No data</v>
      </c>
      <c r="S31" s="67" t="str">
        <f>IF(L31=Backend!$B$9,"No data",ABS(M31-N31)*100)</f>
        <v>No data</v>
      </c>
    </row>
    <row r="32" spans="1:19" ht="50.75" customHeight="1" thickBot="1" x14ac:dyDescent="0.4"/>
    <row r="33" spans="1:19" ht="35" customHeight="1" thickBot="1" x14ac:dyDescent="0.4">
      <c r="A33" s="111" t="s">
        <v>82</v>
      </c>
      <c r="B33" s="112"/>
      <c r="C33" s="112"/>
      <c r="D33" s="83" t="s">
        <v>50</v>
      </c>
      <c r="E33" s="84" t="s">
        <v>51</v>
      </c>
      <c r="F33" s="85" t="s">
        <v>52</v>
      </c>
      <c r="G33" s="86" t="s">
        <v>53</v>
      </c>
      <c r="H33" s="15" t="s">
        <v>0</v>
      </c>
      <c r="J33" s="62" t="s">
        <v>94</v>
      </c>
      <c r="K33" s="115" t="s">
        <v>91</v>
      </c>
      <c r="L33" s="116"/>
      <c r="M33" s="83" t="s">
        <v>50</v>
      </c>
      <c r="N33" s="87" t="s">
        <v>51</v>
      </c>
      <c r="O33" s="85" t="s">
        <v>52</v>
      </c>
      <c r="P33" s="88" t="s">
        <v>53</v>
      </c>
      <c r="Q33" s="91" t="s">
        <v>95</v>
      </c>
      <c r="R33" s="89" t="s">
        <v>92</v>
      </c>
      <c r="S33" s="67"/>
    </row>
    <row r="34" spans="1:19" ht="26.75" customHeight="1" thickBot="1" x14ac:dyDescent="0.4">
      <c r="B34" s="119" t="s">
        <v>89</v>
      </c>
      <c r="C34" s="120"/>
      <c r="D34" s="30">
        <f>'Input (reguladores)'!BL4</f>
        <v>0</v>
      </c>
      <c r="E34" s="31">
        <f>'Input (reguladores)'!BM4</f>
        <v>0</v>
      </c>
      <c r="F34" s="32">
        <f>'Input (reguladores)'!BN4</f>
        <v>0</v>
      </c>
      <c r="G34" s="33">
        <f>'Input (reguladores)'!BO4</f>
        <v>0</v>
      </c>
      <c r="H34" s="34">
        <f>'Input (reguladores)'!BP4</f>
        <v>0</v>
      </c>
      <c r="J34" s="21" t="str">
        <f>B34</f>
        <v xml:space="preserve">Miembros del consejo de administración </v>
      </c>
      <c r="K34" s="35" t="str">
        <f t="shared" ref="K34:K38" si="6">IF(H34=0,"",(1-G34/H34))</f>
        <v/>
      </c>
      <c r="L34" s="92" t="str">
        <f>IF(K34="",Backend!$B$9,VLOOKUP(K34,Backend!$A$9:$B$12,2,TRUE))</f>
        <v>Datos no disponibles o fiables</v>
      </c>
      <c r="M34" s="44" t="str">
        <f>IF(OR($L34=Backend!$B$9,D20=0),"",D34/D20)</f>
        <v/>
      </c>
      <c r="N34" s="45" t="str">
        <f>IF(OR($L34=Backend!$B$9,E20=0),"",E34/E20)</f>
        <v/>
      </c>
      <c r="O34" s="46" t="str">
        <f>IF(OR($L34=Backend!$B$9,F20=0),"",F34/F20)</f>
        <v/>
      </c>
      <c r="P34" s="47" t="str">
        <f>IF(OR($L34=Backend!$B$9,G20=0),"",G34/G20)</f>
        <v/>
      </c>
      <c r="Q34" s="48" t="str">
        <f>IF(OR($L34=Backend!$B$9,H20=0),"",H34/H20)</f>
        <v/>
      </c>
      <c r="R34" s="28" t="str">
        <f>IF(S34="No data","No data",VLOOKUP(S34,Backend!$A$23:$B$25,2,TRUE))</f>
        <v>No data</v>
      </c>
      <c r="S34" s="67" t="str">
        <f>IF(L34=Backend!$B$9,"No data",ABS(M34-N34)*100)</f>
        <v>No data</v>
      </c>
    </row>
    <row r="35" spans="1:19" ht="27.5" customHeight="1" thickBot="1" x14ac:dyDescent="0.4">
      <c r="B35" s="107" t="s">
        <v>85</v>
      </c>
      <c r="C35" s="108"/>
      <c r="D35" s="30">
        <f>'Input (reguladores)'!BQ4</f>
        <v>0</v>
      </c>
      <c r="E35" s="17">
        <f>'Input (reguladores)'!BR4</f>
        <v>0</v>
      </c>
      <c r="F35" s="18">
        <f>'Input (reguladores)'!BS4</f>
        <v>0</v>
      </c>
      <c r="G35" s="19">
        <f>'Input (reguladores)'!BT4</f>
        <v>0</v>
      </c>
      <c r="H35" s="20">
        <f>'Input (reguladores)'!BU4</f>
        <v>0</v>
      </c>
      <c r="J35" s="21" t="str">
        <f t="shared" ref="J35:J38" si="7">B35</f>
        <v xml:space="preserve">Todos los asalariados a tiempo completo </v>
      </c>
      <c r="K35" s="35" t="str">
        <f t="shared" si="6"/>
        <v/>
      </c>
      <c r="L35" s="92" t="str">
        <f>IF(K35="",Backend!$B$9,VLOOKUP(K35,Backend!$A$9:$B$12,2,TRUE))</f>
        <v>Datos no disponibles o fiables</v>
      </c>
      <c r="M35" s="44" t="str">
        <f>IF(OR($L35=Backend!$B$9,D21=0),"",D35/D21)</f>
        <v/>
      </c>
      <c r="N35" s="45" t="str">
        <f>IF(OR($L35=Backend!$B$9,E21=0),"",E35/E21)</f>
        <v/>
      </c>
      <c r="O35" s="46" t="str">
        <f>IF(OR($L35=Backend!$B$9,F21=0),"",F35/F21)</f>
        <v/>
      </c>
      <c r="P35" s="47" t="str">
        <f>IF(OR($L35=Backend!$B$9,G21=0),"",G35/G21)</f>
        <v/>
      </c>
      <c r="Q35" s="48" t="str">
        <f>IF(OR($L35=Backend!$B$9,H21=0),"",H35/H21)</f>
        <v/>
      </c>
      <c r="R35" s="28" t="str">
        <f>IF(S35="No data","No data",VLOOKUP(S35,Backend!$A$23:$B$25,2,TRUE))</f>
        <v>No data</v>
      </c>
      <c r="S35" s="67" t="str">
        <f>IF(L35=Backend!$B$9,"No data",ABS(M35-N35)*100)</f>
        <v>No data</v>
      </c>
    </row>
    <row r="36" spans="1:19" ht="26.75" customHeight="1" thickBot="1" x14ac:dyDescent="0.4">
      <c r="A36" s="29"/>
      <c r="B36" s="109" t="s">
        <v>87</v>
      </c>
      <c r="C36" s="110"/>
      <c r="D36" s="30">
        <f>'Input (reguladores)'!BV4</f>
        <v>0</v>
      </c>
      <c r="E36" s="17">
        <f>'Input (reguladores)'!BW4</f>
        <v>0</v>
      </c>
      <c r="F36" s="18">
        <f>'Input (reguladores)'!BX4</f>
        <v>0</v>
      </c>
      <c r="G36" s="19">
        <f>'Input (reguladores)'!BY4</f>
        <v>0</v>
      </c>
      <c r="H36" s="20">
        <f>'Input (reguladores)'!BZ4</f>
        <v>0</v>
      </c>
      <c r="J36" s="21" t="str">
        <f t="shared" si="7"/>
        <v xml:space="preserve">Dirección ejecutiva (CEO y subordinados directos del CEO) </v>
      </c>
      <c r="K36" s="35" t="str">
        <f t="shared" si="6"/>
        <v/>
      </c>
      <c r="L36" s="92" t="str">
        <f>IF(K36="",Backend!$B$9,VLOOKUP(K36,Backend!$A$9:$B$12,2,TRUE))</f>
        <v>Datos no disponibles o fiables</v>
      </c>
      <c r="M36" s="44" t="str">
        <f>IF(OR($L36=Backend!$B$9,D22=0),"",D36/D22)</f>
        <v/>
      </c>
      <c r="N36" s="45" t="str">
        <f>IF(OR($L36=Backend!$B$9,E22=0),"",E36/E22)</f>
        <v/>
      </c>
      <c r="O36" s="46" t="str">
        <f>IF(OR($L36=Backend!$B$9,F22=0),"",F36/F22)</f>
        <v/>
      </c>
      <c r="P36" s="47" t="str">
        <f>IF(OR($L36=Backend!$B$9,G22=0),"",G36/G22)</f>
        <v/>
      </c>
      <c r="Q36" s="48" t="str">
        <f>IF(OR($L36=Backend!$B$9,H22=0),"",H36/H22)</f>
        <v/>
      </c>
      <c r="R36" s="28" t="str">
        <f>IF(S36="No data","No data",VLOOKUP(S36,Backend!$A$23:$B$25,2,TRUE))</f>
        <v>No data</v>
      </c>
      <c r="S36" s="67" t="str">
        <f>IF(L36=Backend!$B$9,"No data",ABS(M36-N36)*100)</f>
        <v>No data</v>
      </c>
    </row>
    <row r="37" spans="1:19" ht="26.75" customHeight="1" thickBot="1" x14ac:dyDescent="0.4">
      <c r="A37" s="29"/>
      <c r="B37" s="107" t="s">
        <v>88</v>
      </c>
      <c r="C37" s="108"/>
      <c r="D37" s="30">
        <f>'Input (reguladores)'!CA4</f>
        <v>0</v>
      </c>
      <c r="E37" s="17">
        <f>'Input (reguladores)'!CB4</f>
        <v>0</v>
      </c>
      <c r="F37" s="18">
        <f>'Input (reguladores)'!CC4</f>
        <v>0</v>
      </c>
      <c r="G37" s="19">
        <f>'Input (reguladores)'!CD4</f>
        <v>0</v>
      </c>
      <c r="H37" s="20">
        <f>'Input (reguladores)'!CE4</f>
        <v>0</v>
      </c>
      <c r="J37" s="21" t="str">
        <f t="shared" si="7"/>
        <v xml:space="preserve">Gerentes de personas (sólo empleados a tiempo completo) </v>
      </c>
      <c r="K37" s="35" t="str">
        <f t="shared" si="6"/>
        <v/>
      </c>
      <c r="L37" s="92" t="str">
        <f>IF(K37="",Backend!$B$9,VLOOKUP(K37,Backend!$A$9:$B$12,2,TRUE))</f>
        <v>Datos no disponibles o fiables</v>
      </c>
      <c r="M37" s="44" t="str">
        <f>IF(OR($L37=Backend!$B$9,D23=0),"",D37/D23)</f>
        <v/>
      </c>
      <c r="N37" s="45" t="str">
        <f>IF(OR($L37=Backend!$B$9,E23=0),"",E37/E23)</f>
        <v/>
      </c>
      <c r="O37" s="46" t="str">
        <f>IF(OR($L37=Backend!$B$9,F23=0),"",F37/F23)</f>
        <v/>
      </c>
      <c r="P37" s="47" t="str">
        <f>IF(OR($L37=Backend!$B$9,G23=0),"",G37/G23)</f>
        <v/>
      </c>
      <c r="Q37" s="48" t="str">
        <f>IF(OR($L37=Backend!$B$9,H23=0),"",H37/H23)</f>
        <v/>
      </c>
      <c r="R37" s="28" t="str">
        <f>IF(S37="No data","No data",VLOOKUP(S37,Backend!$A$23:$B$25,2,TRUE))</f>
        <v>No data</v>
      </c>
      <c r="S37" s="67" t="str">
        <f>IF(L37=Backend!$B$9,"No data",ABS(M37-N37)*100)</f>
        <v>No data</v>
      </c>
    </row>
    <row r="38" spans="1:19" ht="28.25" customHeight="1" thickBot="1" x14ac:dyDescent="0.4">
      <c r="A38" s="29"/>
      <c r="B38" s="105" t="s">
        <v>86</v>
      </c>
      <c r="C38" s="106"/>
      <c r="D38" s="30">
        <f>'Input (reguladores)'!CF4</f>
        <v>0</v>
      </c>
      <c r="E38" s="17">
        <f>'Input (reguladores)'!CG4</f>
        <v>0</v>
      </c>
      <c r="F38" s="18">
        <f>'Input (reguladores)'!CH4</f>
        <v>0</v>
      </c>
      <c r="G38" s="19">
        <f>'Input (reguladores)'!CI4</f>
        <v>0</v>
      </c>
      <c r="H38" s="20">
        <f>'Input (reguladores)'!CJ4</f>
        <v>0</v>
      </c>
      <c r="J38" s="21" t="str">
        <f t="shared" si="7"/>
        <v>Agentes individuales con licencia</v>
      </c>
      <c r="K38" s="35" t="str">
        <f t="shared" si="6"/>
        <v/>
      </c>
      <c r="L38" s="92" t="str">
        <f>IF(K38="",Backend!$B$9,VLOOKUP(K38,Backend!$A$9:$B$12,2,TRUE))</f>
        <v>Datos no disponibles o fiables</v>
      </c>
      <c r="M38" s="44" t="str">
        <f>IF(OR($L38=Backend!$B$9,D24=0),"",D38/D24)</f>
        <v/>
      </c>
      <c r="N38" s="45" t="str">
        <f>IF(OR($L38=Backend!$B$9,E24=0),"",E38/E24)</f>
        <v/>
      </c>
      <c r="O38" s="46" t="str">
        <f>IF(OR($L38=Backend!$B$9,F24=0),"",F38/F24)</f>
        <v/>
      </c>
      <c r="P38" s="47" t="str">
        <f>IF(OR($L38=Backend!$B$9,G24=0),"",G38/G24)</f>
        <v/>
      </c>
      <c r="Q38" s="48" t="str">
        <f>IF(OR($L38=Backend!$B$9,H24=0),"",H38/H24)</f>
        <v/>
      </c>
      <c r="R38" s="28" t="str">
        <f>IF(S38="No data","No data",VLOOKUP(S38,Backend!$A$23:$B$25,2,TRUE))</f>
        <v>No data</v>
      </c>
      <c r="S38" s="67" t="str">
        <f>IF(L38=Backend!$B$9,"No data",ABS(M38-N38)*100)</f>
        <v>No data</v>
      </c>
    </row>
    <row r="39" spans="1:19" ht="36.5" customHeight="1" thickBot="1" x14ac:dyDescent="0.4">
      <c r="A39" s="49"/>
      <c r="B39" s="50"/>
      <c r="C39" s="50"/>
      <c r="D39" s="50"/>
      <c r="E39" s="50"/>
      <c r="F39" s="50"/>
      <c r="G39" s="50"/>
      <c r="H39" s="50"/>
    </row>
    <row r="40" spans="1:19" ht="35" customHeight="1" thickBot="1" x14ac:dyDescent="0.4">
      <c r="A40" s="111" t="s">
        <v>83</v>
      </c>
      <c r="B40" s="112"/>
      <c r="C40" s="112"/>
      <c r="D40" s="83" t="s">
        <v>50</v>
      </c>
      <c r="E40" s="84" t="s">
        <v>51</v>
      </c>
      <c r="F40" s="85" t="s">
        <v>52</v>
      </c>
      <c r="G40" s="86" t="s">
        <v>53</v>
      </c>
      <c r="H40" s="15" t="s">
        <v>0</v>
      </c>
      <c r="J40" s="63" t="s">
        <v>96</v>
      </c>
      <c r="K40" s="115" t="s">
        <v>91</v>
      </c>
      <c r="L40" s="116"/>
      <c r="M40" s="83" t="s">
        <v>50</v>
      </c>
      <c r="N40" s="87" t="s">
        <v>51</v>
      </c>
      <c r="O40" s="85" t="s">
        <v>52</v>
      </c>
      <c r="P40" s="88" t="s">
        <v>53</v>
      </c>
      <c r="Q40" s="91" t="s">
        <v>95</v>
      </c>
      <c r="R40" s="89" t="s">
        <v>92</v>
      </c>
      <c r="S40" s="67"/>
    </row>
    <row r="41" spans="1:19" ht="27.5" customHeight="1" thickBot="1" x14ac:dyDescent="0.4">
      <c r="B41" s="107" t="s">
        <v>85</v>
      </c>
      <c r="C41" s="108"/>
      <c r="D41" s="30">
        <f>'Input (reguladores)'!CK4</f>
        <v>0</v>
      </c>
      <c r="E41" s="17">
        <f>'Input (reguladores)'!CL4</f>
        <v>0</v>
      </c>
      <c r="F41" s="18">
        <f>'Input (reguladores)'!CM4</f>
        <v>0</v>
      </c>
      <c r="G41" s="19">
        <f>'Input (reguladores)'!CN4</f>
        <v>0</v>
      </c>
      <c r="H41" s="20">
        <f>'Input (reguladores)'!CO4</f>
        <v>0</v>
      </c>
      <c r="J41" s="21" t="str">
        <f>B41</f>
        <v xml:space="preserve">Todos los asalariados a tiempo completo </v>
      </c>
      <c r="K41" s="35" t="str">
        <f t="shared" ref="K41:K44" si="8">IF(H41=0,"",(1-G41/H41))</f>
        <v/>
      </c>
      <c r="L41" s="92" t="str">
        <f>IF(K41="",Backend!$B$9,VLOOKUP(K41,Backend!$A$9:$B$12,2,TRUE))</f>
        <v>Datos no disponibles o fiables</v>
      </c>
      <c r="M41" s="44" t="str">
        <f>IF(OR($L41=Backend!$B$9,D21=0),"",D41/D21)</f>
        <v/>
      </c>
      <c r="N41" s="45" t="str">
        <f>IF(OR($L41=Backend!$B$9,E21=0),"",E41/E21)</f>
        <v/>
      </c>
      <c r="O41" s="46" t="str">
        <f>IF(OR($L41=Backend!$B$9,F21=0),"",F41/F21)</f>
        <v/>
      </c>
      <c r="P41" s="47" t="str">
        <f>IF(OR($L41=Backend!$B$9,G21=0),"",G41/G21)</f>
        <v/>
      </c>
      <c r="Q41" s="48" t="str">
        <f>IF(OR($L41=Backend!$B$9,H21=0),"",H41/H21)</f>
        <v/>
      </c>
      <c r="R41" s="28" t="str">
        <f>IF(S41="No data","No data",VLOOKUP(S41,Backend!$A$23:$B$25,2,TRUE))</f>
        <v>No data</v>
      </c>
      <c r="S41" s="67" t="str">
        <f>IF(L41=Backend!$B$9,"No data",ABS(M41-N41)*100)</f>
        <v>No data</v>
      </c>
    </row>
    <row r="42" spans="1:19" ht="26.75" customHeight="1" thickBot="1" x14ac:dyDescent="0.4">
      <c r="A42" s="29"/>
      <c r="B42" s="109" t="s">
        <v>87</v>
      </c>
      <c r="C42" s="110"/>
      <c r="D42" s="16">
        <f>'Input (reguladores)'!CP4</f>
        <v>0</v>
      </c>
      <c r="E42" s="17">
        <f>'Input (reguladores)'!CQ4</f>
        <v>0</v>
      </c>
      <c r="F42" s="18">
        <f>'Input (reguladores)'!CR4</f>
        <v>0</v>
      </c>
      <c r="G42" s="19">
        <f>'Input (reguladores)'!CS4</f>
        <v>0</v>
      </c>
      <c r="H42" s="20">
        <f>'Input (reguladores)'!CT4</f>
        <v>0</v>
      </c>
      <c r="J42" s="21" t="str">
        <f t="shared" ref="J42:J44" si="9">B42</f>
        <v xml:space="preserve">Dirección ejecutiva (CEO y subordinados directos del CEO) </v>
      </c>
      <c r="K42" s="35" t="str">
        <f t="shared" si="8"/>
        <v/>
      </c>
      <c r="L42" s="92" t="str">
        <f>IF(K42="",Backend!$B$9,VLOOKUP(K42,Backend!$A$9:$B$12,2,TRUE))</f>
        <v>Datos no disponibles o fiables</v>
      </c>
      <c r="M42" s="44" t="str">
        <f>IF(OR($L42=Backend!$B$9,D22=0),"",D42/D22)</f>
        <v/>
      </c>
      <c r="N42" s="45" t="str">
        <f>IF(OR($L42=Backend!$B$9,E22=0),"",E42/E22)</f>
        <v/>
      </c>
      <c r="O42" s="46" t="str">
        <f>IF(OR($L42=Backend!$B$9,F22=0),"",F42/F22)</f>
        <v/>
      </c>
      <c r="P42" s="47" t="str">
        <f>IF(OR($L42=Backend!$B$9,G22=0),"",G42/G22)</f>
        <v/>
      </c>
      <c r="Q42" s="48" t="str">
        <f>IF(OR($L42=Backend!$B$9,H22=0),"",H42/H22)</f>
        <v/>
      </c>
      <c r="R42" s="28" t="str">
        <f>IF(S42="No data","No data",VLOOKUP(S42,Backend!$A$23:$B$25,2,TRUE))</f>
        <v>No data</v>
      </c>
      <c r="S42" s="67" t="str">
        <f>IF(L42=Backend!$B$9,"No data",ABS(M42-N42)*100)</f>
        <v>No data</v>
      </c>
    </row>
    <row r="43" spans="1:19" ht="26.75" customHeight="1" thickBot="1" x14ac:dyDescent="0.4">
      <c r="A43" s="29"/>
      <c r="B43" s="107" t="s">
        <v>88</v>
      </c>
      <c r="C43" s="108"/>
      <c r="D43" s="16">
        <f>'Input (reguladores)'!CU4</f>
        <v>0</v>
      </c>
      <c r="E43" s="17">
        <f>'Input (reguladores)'!CV4</f>
        <v>0</v>
      </c>
      <c r="F43" s="18">
        <f>'Input (reguladores)'!CW4</f>
        <v>0</v>
      </c>
      <c r="G43" s="19">
        <f>'Input (reguladores)'!CX4</f>
        <v>0</v>
      </c>
      <c r="H43" s="20">
        <f>'Input (reguladores)'!CY4</f>
        <v>0</v>
      </c>
      <c r="J43" s="21" t="str">
        <f t="shared" si="9"/>
        <v xml:space="preserve">Gerentes de personas (sólo empleados a tiempo completo) </v>
      </c>
      <c r="K43" s="35" t="str">
        <f t="shared" si="8"/>
        <v/>
      </c>
      <c r="L43" s="92" t="str">
        <f>IF(K43="",Backend!$B$9,VLOOKUP(K43,Backend!$A$9:$B$12,2,TRUE))</f>
        <v>Datos no disponibles o fiables</v>
      </c>
      <c r="M43" s="44" t="str">
        <f>IF(OR($L43=Backend!$B$9,D23=0),"",D43/D23)</f>
        <v/>
      </c>
      <c r="N43" s="45" t="str">
        <f>IF(OR($L43=Backend!$B$9,E23=0),"",E43/E23)</f>
        <v/>
      </c>
      <c r="O43" s="46" t="str">
        <f>IF(OR($L43=Backend!$B$9,F23=0),"",F43/F23)</f>
        <v/>
      </c>
      <c r="P43" s="47" t="str">
        <f>IF(OR($L43=Backend!$B$9,G23=0),"",G43/G23)</f>
        <v/>
      </c>
      <c r="Q43" s="48" t="str">
        <f>IF(OR($L43=Backend!$B$9,H23=0),"",H43/H23)</f>
        <v/>
      </c>
      <c r="R43" s="28" t="str">
        <f>IF(S43="No data","No data",VLOOKUP(S43,Backend!$A$23:$B$25,2,TRUE))</f>
        <v>No data</v>
      </c>
      <c r="S43" s="67" t="str">
        <f>IF(L43=Backend!$B$9,"No data",ABS(M43-N43)*100)</f>
        <v>No data</v>
      </c>
    </row>
    <row r="44" spans="1:19" ht="28.25" customHeight="1" thickBot="1" x14ac:dyDescent="0.4">
      <c r="A44" s="29"/>
      <c r="B44" s="105" t="s">
        <v>86</v>
      </c>
      <c r="C44" s="106"/>
      <c r="D44" s="30">
        <f>'Input (reguladores)'!CZ4</f>
        <v>0</v>
      </c>
      <c r="E44" s="31">
        <f>'Input (reguladores)'!DA4</f>
        <v>0</v>
      </c>
      <c r="F44" s="32">
        <f>'Input (reguladores)'!DB4</f>
        <v>0</v>
      </c>
      <c r="G44" s="33">
        <f>'Input (reguladores)'!DC4</f>
        <v>0</v>
      </c>
      <c r="H44" s="34">
        <f>'Input (reguladores)'!DD4</f>
        <v>0</v>
      </c>
      <c r="J44" s="21" t="str">
        <f t="shared" si="9"/>
        <v>Agentes individuales con licencia</v>
      </c>
      <c r="K44" s="35" t="str">
        <f t="shared" si="8"/>
        <v/>
      </c>
      <c r="L44" s="92" t="str">
        <f>IF(K44="",Backend!$B$9,VLOOKUP(K44,Backend!$A$9:$B$12,2,TRUE))</f>
        <v>Datos no disponibles o fiables</v>
      </c>
      <c r="M44" s="54" t="str">
        <f>IF(OR($L44=Backend!$B$9,D24=0),"",D44/D24)</f>
        <v/>
      </c>
      <c r="N44" s="55" t="str">
        <f>IF(OR($L44=Backend!$B$9,E24=0),"",E44/E24)</f>
        <v/>
      </c>
      <c r="O44" s="56" t="str">
        <f>IF(OR($L44=Backend!$B$9,F24=0),"",F44/F24)</f>
        <v/>
      </c>
      <c r="P44" s="57" t="str">
        <f>IF(OR($L44=Backend!$B$9,G24=0),"",G44/G24)</f>
        <v/>
      </c>
      <c r="Q44" s="58" t="str">
        <f>IF(OR($L44=Backend!$B$9,H24=0),"",H44/H24)</f>
        <v/>
      </c>
      <c r="R44" s="28" t="str">
        <f>IF(S44="No data","No data",VLOOKUP(S44,Backend!$A$23:$B$25,2,TRUE))</f>
        <v>No data</v>
      </c>
      <c r="S44" s="67" t="str">
        <f>IF(L44=Backend!$B$9,"No data",ABS(M44-N44)*100)</f>
        <v>No data</v>
      </c>
    </row>
    <row r="45" spans="1:19" ht="36.5" customHeight="1" thickBot="1" x14ac:dyDescent="0.4">
      <c r="A45" s="49"/>
      <c r="B45" s="50"/>
      <c r="C45" s="50"/>
      <c r="D45" s="50"/>
      <c r="E45" s="50"/>
      <c r="F45" s="50"/>
      <c r="G45" s="50"/>
      <c r="H45" s="50"/>
    </row>
    <row r="46" spans="1:19" ht="42.5" customHeight="1" thickBot="1" x14ac:dyDescent="0.4">
      <c r="A46" s="113" t="s">
        <v>84</v>
      </c>
      <c r="B46" s="114"/>
      <c r="C46" s="114"/>
      <c r="D46" s="83" t="s">
        <v>50</v>
      </c>
      <c r="E46" s="84" t="s">
        <v>51</v>
      </c>
      <c r="F46" s="85" t="s">
        <v>52</v>
      </c>
      <c r="G46" s="86" t="s">
        <v>53</v>
      </c>
      <c r="H46" s="15" t="s">
        <v>0</v>
      </c>
      <c r="J46" s="63" t="s">
        <v>97</v>
      </c>
      <c r="K46" s="115" t="s">
        <v>91</v>
      </c>
      <c r="L46" s="116"/>
      <c r="M46" s="83" t="s">
        <v>50</v>
      </c>
      <c r="N46" s="87" t="s">
        <v>51</v>
      </c>
      <c r="O46" s="85" t="s">
        <v>52</v>
      </c>
      <c r="P46" s="88" t="s">
        <v>53</v>
      </c>
      <c r="Q46" s="91" t="s">
        <v>95</v>
      </c>
      <c r="R46" s="89" t="s">
        <v>92</v>
      </c>
      <c r="S46" s="67"/>
    </row>
    <row r="47" spans="1:19" ht="26.75" customHeight="1" thickBot="1" x14ac:dyDescent="0.4">
      <c r="B47" s="107" t="s">
        <v>85</v>
      </c>
      <c r="C47" s="108"/>
      <c r="D47" s="30">
        <f>'Input (reguladores)'!DE4</f>
        <v>0</v>
      </c>
      <c r="E47" s="31">
        <f>'Input (reguladores)'!DF4</f>
        <v>0</v>
      </c>
      <c r="F47" s="32">
        <f>'Input (reguladores)'!DG4</f>
        <v>0</v>
      </c>
      <c r="G47" s="33">
        <f>'Input (reguladores)'!DH4</f>
        <v>0</v>
      </c>
      <c r="H47" s="34">
        <f>'Input (reguladores)'!DI4</f>
        <v>0</v>
      </c>
      <c r="J47" s="21" t="str">
        <f>B47</f>
        <v xml:space="preserve">Todos los asalariados a tiempo completo </v>
      </c>
      <c r="K47" s="35" t="str">
        <f t="shared" ref="K47:K48" si="10">IF(H47=0,"",(1-G47/H47))</f>
        <v/>
      </c>
      <c r="L47" s="92" t="str">
        <f>IF(K47="",Backend!$B$9,VLOOKUP(K47,Backend!$A$9:$B$12,2,TRUE))</f>
        <v>Datos no disponibles o fiables</v>
      </c>
      <c r="M47" s="36" t="str">
        <f>IF(OR($L47=Backend!$B$9,D21=0),"",D47/D21)</f>
        <v/>
      </c>
      <c r="N47" s="24" t="str">
        <f>IF(OR($L47=Backend!$B$9,E21=0),"",E47/E21)</f>
        <v/>
      </c>
      <c r="O47" s="25" t="str">
        <f>IF(OR($L47=Backend!$B$9,F21=0),"",F47/F21)</f>
        <v/>
      </c>
      <c r="P47" s="26" t="str">
        <f>IF(OR($L47=Backend!$B$9,G21=0),"",G47/G21)</f>
        <v/>
      </c>
      <c r="Q47" s="27" t="str">
        <f>IF(OR($L47=Backend!$B$9,H21=0),"",H47/H21)</f>
        <v/>
      </c>
      <c r="R47" s="28" t="str">
        <f>IF(S47="No data","No data",VLOOKUP(S47,Backend!$A$23:$B$25,2,TRUE))</f>
        <v>No data</v>
      </c>
      <c r="S47" s="67" t="str">
        <f>IF(L47=Backend!$B$9,"No data",ABS(M47-N47)*100)</f>
        <v>No data</v>
      </c>
    </row>
    <row r="48" spans="1:19" ht="27.5" customHeight="1" thickBot="1" x14ac:dyDescent="0.4">
      <c r="B48" s="105" t="s">
        <v>86</v>
      </c>
      <c r="C48" s="106"/>
      <c r="D48" s="16">
        <f>'Input (reguladores)'!DJ4</f>
        <v>0</v>
      </c>
      <c r="E48" s="17">
        <f>'Input (reguladores)'!DK4</f>
        <v>0</v>
      </c>
      <c r="F48" s="18">
        <f>'Input (reguladores)'!DL4</f>
        <v>0</v>
      </c>
      <c r="G48" s="19">
        <f>'Input (reguladores)'!DM4</f>
        <v>0</v>
      </c>
      <c r="H48" s="20">
        <f>'Input (reguladores)'!DN4</f>
        <v>0</v>
      </c>
      <c r="J48" s="21" t="str">
        <f>B48</f>
        <v>Agentes individuales con licencia</v>
      </c>
      <c r="K48" s="35" t="str">
        <f t="shared" si="10"/>
        <v/>
      </c>
      <c r="L48" s="92" t="str">
        <f>IF(K48="",Backend!$B$9,VLOOKUP(K48,Backend!$A$9:$B$12,2,TRUE))</f>
        <v>Datos no disponibles o fiables</v>
      </c>
      <c r="M48" s="36" t="str">
        <f>IF(OR($L48=Backend!$B$9,D24=0),"",D48/D24)</f>
        <v/>
      </c>
      <c r="N48" s="24" t="str">
        <f>IF(OR($L48=Backend!$B$9,E24=0),"",E48/E24)</f>
        <v/>
      </c>
      <c r="O48" s="25" t="str">
        <f>IF(OR($L48=Backend!$B$9,F24=0),"",F48/F24)</f>
        <v/>
      </c>
      <c r="P48" s="26" t="str">
        <f>IF(OR($L48=Backend!$B$9,G24=0),"",G48/G24)</f>
        <v/>
      </c>
      <c r="Q48" s="27" t="str">
        <f>IF(OR($L48=Backend!$B$9,H24=0),"",H48/H24)</f>
        <v/>
      </c>
      <c r="R48" s="28" t="str">
        <f>IF(S48="No data","No data",VLOOKUP(S48,Backend!$A$23:$B$25,2,TRUE))</f>
        <v>No data</v>
      </c>
      <c r="S48" s="67" t="str">
        <f>IF(L48=Backend!$B$9,"No data",ABS(M48-N48)*100)</f>
        <v>No data</v>
      </c>
    </row>
    <row r="49" spans="1:18" ht="42.5" customHeight="1" x14ac:dyDescent="0.35">
      <c r="A49" s="49"/>
      <c r="B49" s="50"/>
      <c r="C49" s="50"/>
      <c r="D49" s="50"/>
      <c r="E49" s="50"/>
      <c r="F49" s="50"/>
      <c r="G49" s="50"/>
      <c r="H49" s="50"/>
    </row>
    <row r="50" spans="1:18" ht="13.25" customHeight="1" x14ac:dyDescent="0.35">
      <c r="J50" s="51"/>
      <c r="K50" s="51"/>
      <c r="L50" s="51"/>
      <c r="M50" s="51"/>
      <c r="N50" s="51"/>
      <c r="O50" s="51"/>
      <c r="P50" s="51"/>
      <c r="Q50" s="51"/>
      <c r="R50" s="51"/>
    </row>
    <row r="51" spans="1:18" ht="13" x14ac:dyDescent="0.35">
      <c r="J51" s="51"/>
      <c r="K51" s="51"/>
      <c r="L51" s="51"/>
      <c r="M51" s="51"/>
      <c r="N51" s="51"/>
      <c r="O51" s="51"/>
      <c r="P51" s="51"/>
      <c r="Q51" s="51"/>
      <c r="R51" s="51"/>
    </row>
    <row r="52" spans="1:18" ht="13" x14ac:dyDescent="0.35">
      <c r="J52" s="51"/>
      <c r="K52" s="51"/>
      <c r="L52" s="51"/>
      <c r="M52" s="51"/>
      <c r="N52" s="51"/>
      <c r="O52" s="51"/>
      <c r="P52" s="51"/>
      <c r="Q52" s="51"/>
      <c r="R52" s="51"/>
    </row>
  </sheetData>
  <sheetProtection algorithmName="SHA-512" hashValue="bndybX1rbJwru9/Hi/SsZPq6ziBnfycUelsEGjnc/Awwh+kixer1xmCK2IMaMFUkmlnJMhEHAh0jIYJNnQsJkg==" saltValue="TVMuA8hbOx98JopNJELw9w==" spinCount="100000" sheet="1" objects="1" scenarios="1"/>
  <mergeCells count="43">
    <mergeCell ref="A2:H3"/>
    <mergeCell ref="J8:R8"/>
    <mergeCell ref="J9:R9"/>
    <mergeCell ref="A4:H4"/>
    <mergeCell ref="J4:R4"/>
    <mergeCell ref="A5:H7"/>
    <mergeCell ref="J5:R5"/>
    <mergeCell ref="J6:R6"/>
    <mergeCell ref="J7:R7"/>
    <mergeCell ref="J10:R10"/>
    <mergeCell ref="J11:R11"/>
    <mergeCell ref="J12:R16"/>
    <mergeCell ref="B29:C29"/>
    <mergeCell ref="A19:C19"/>
    <mergeCell ref="K19:L19"/>
    <mergeCell ref="B20:C20"/>
    <mergeCell ref="B21:C21"/>
    <mergeCell ref="B22:C22"/>
    <mergeCell ref="B23:C23"/>
    <mergeCell ref="B24:C24"/>
    <mergeCell ref="A26:C26"/>
    <mergeCell ref="K26:L26"/>
    <mergeCell ref="B27:C27"/>
    <mergeCell ref="B28:C28"/>
    <mergeCell ref="K40:L40"/>
    <mergeCell ref="B41:C41"/>
    <mergeCell ref="K46:L46"/>
    <mergeCell ref="B30:C30"/>
    <mergeCell ref="B31:C31"/>
    <mergeCell ref="A33:C33"/>
    <mergeCell ref="K33:L33"/>
    <mergeCell ref="B34:C34"/>
    <mergeCell ref="B35:C35"/>
    <mergeCell ref="B48:C48"/>
    <mergeCell ref="B47:C47"/>
    <mergeCell ref="B36:C36"/>
    <mergeCell ref="B37:C37"/>
    <mergeCell ref="B38:C38"/>
    <mergeCell ref="A40:C40"/>
    <mergeCell ref="B42:C42"/>
    <mergeCell ref="B43:C43"/>
    <mergeCell ref="B44:C44"/>
    <mergeCell ref="A46:C46"/>
  </mergeCells>
  <conditionalFormatting sqref="L20:L24 L41:L44">
    <cfRule type="containsText" dxfId="33" priority="73" operator="containsText" text="not">
      <formula>NOT(ISERROR(SEARCH("not",L20)))</formula>
    </cfRule>
  </conditionalFormatting>
  <conditionalFormatting sqref="L27:L31">
    <cfRule type="containsText" dxfId="32" priority="33" operator="containsText" text="not">
      <formula>NOT(ISERROR(SEARCH("not",L27)))</formula>
    </cfRule>
  </conditionalFormatting>
  <conditionalFormatting sqref="L34:L38">
    <cfRule type="containsText" dxfId="31" priority="32" operator="containsText" text="not">
      <formula>NOT(ISERROR(SEARCH("not",L34)))</formula>
    </cfRule>
  </conditionalFormatting>
  <conditionalFormatting sqref="L47:L48">
    <cfRule type="containsText" dxfId="30" priority="31" operator="containsText" text="not">
      <formula>NOT(ISERROR(SEARCH("not",L47)))</formula>
    </cfRule>
  </conditionalFormatting>
  <conditionalFormatting sqref="R20:R24">
    <cfRule type="containsText" dxfId="29" priority="58" operator="containsText" text="Not observed">
      <formula>NOT(ISERROR(SEARCH("Not observed",R20)))</formula>
    </cfRule>
    <cfRule type="containsText" dxfId="28" priority="59" operator="containsText" text="very likely">
      <formula>NOT(ISERROR(SEARCH("very likely",R20)))</formula>
    </cfRule>
    <cfRule type="containsText" dxfId="27" priority="60" operator="containsText" text="no data">
      <formula>NOT(ISERROR(SEARCH("no data",R20)))</formula>
    </cfRule>
    <cfRule type="containsText" dxfId="26" priority="61" operator="containsText" text="Some">
      <formula>NOT(ISERROR(SEARCH("Some",R20)))</formula>
    </cfRule>
    <cfRule type="containsText" dxfId="25" priority="62" operator="containsText" text="Low">
      <formula>NOT(ISERROR(SEARCH("Low",R20)))</formula>
    </cfRule>
    <cfRule type="containsText" dxfId="24" priority="63" operator="containsText" text="High">
      <formula>NOT(ISERROR(SEARCH("High",R20)))</formula>
    </cfRule>
  </conditionalFormatting>
  <conditionalFormatting sqref="R27:R31">
    <cfRule type="containsText" dxfId="23" priority="19" operator="containsText" text="Not observed">
      <formula>NOT(ISERROR(SEARCH("Not observed",R27)))</formula>
    </cfRule>
    <cfRule type="containsText" dxfId="22" priority="20" operator="containsText" text="very likely">
      <formula>NOT(ISERROR(SEARCH("very likely",R27)))</formula>
    </cfRule>
    <cfRule type="containsText" dxfId="21" priority="21" operator="containsText" text="no data">
      <formula>NOT(ISERROR(SEARCH("no data",R27)))</formula>
    </cfRule>
    <cfRule type="containsText" dxfId="20" priority="22" operator="containsText" text="Some">
      <formula>NOT(ISERROR(SEARCH("Some",R27)))</formula>
    </cfRule>
    <cfRule type="containsText" dxfId="19" priority="23" operator="containsText" text="Low">
      <formula>NOT(ISERROR(SEARCH("Low",R27)))</formula>
    </cfRule>
    <cfRule type="containsText" dxfId="18" priority="24" operator="containsText" text="High">
      <formula>NOT(ISERROR(SEARCH("High",R27)))</formula>
    </cfRule>
  </conditionalFormatting>
  <conditionalFormatting sqref="R34:R38">
    <cfRule type="containsText" dxfId="17" priority="13" operator="containsText" text="Not observed">
      <formula>NOT(ISERROR(SEARCH("Not observed",R34)))</formula>
    </cfRule>
    <cfRule type="containsText" dxfId="16" priority="14" operator="containsText" text="very likely">
      <formula>NOT(ISERROR(SEARCH("very likely",R34)))</formula>
    </cfRule>
    <cfRule type="containsText" dxfId="15" priority="15" operator="containsText" text="no data">
      <formula>NOT(ISERROR(SEARCH("no data",R34)))</formula>
    </cfRule>
    <cfRule type="containsText" dxfId="14" priority="16" operator="containsText" text="Some">
      <formula>NOT(ISERROR(SEARCH("Some",R34)))</formula>
    </cfRule>
    <cfRule type="containsText" dxfId="13" priority="17" operator="containsText" text="Low">
      <formula>NOT(ISERROR(SEARCH("Low",R34)))</formula>
    </cfRule>
    <cfRule type="containsText" dxfId="12" priority="18" operator="containsText" text="High">
      <formula>NOT(ISERROR(SEARCH("High",R34)))</formula>
    </cfRule>
  </conditionalFormatting>
  <conditionalFormatting sqref="R41:R44">
    <cfRule type="containsText" dxfId="11" priority="7" operator="containsText" text="Not observed">
      <formula>NOT(ISERROR(SEARCH("Not observed",R41)))</formula>
    </cfRule>
    <cfRule type="containsText" dxfId="10" priority="8" operator="containsText" text="very likely">
      <formula>NOT(ISERROR(SEARCH("very likely",R41)))</formula>
    </cfRule>
    <cfRule type="containsText" dxfId="9" priority="9" operator="containsText" text="no data">
      <formula>NOT(ISERROR(SEARCH("no data",R41)))</formula>
    </cfRule>
    <cfRule type="containsText" dxfId="8" priority="10" operator="containsText" text="Some">
      <formula>NOT(ISERROR(SEARCH("Some",R41)))</formula>
    </cfRule>
    <cfRule type="containsText" dxfId="7" priority="11" operator="containsText" text="Low">
      <formula>NOT(ISERROR(SEARCH("Low",R41)))</formula>
    </cfRule>
    <cfRule type="containsText" dxfId="6" priority="12" operator="containsText" text="High">
      <formula>NOT(ISERROR(SEARCH("High",R41)))</formula>
    </cfRule>
  </conditionalFormatting>
  <conditionalFormatting sqref="R47:R48">
    <cfRule type="containsText" dxfId="5" priority="1" operator="containsText" text="Not observed">
      <formula>NOT(ISERROR(SEARCH("Not observed",R47)))</formula>
    </cfRule>
    <cfRule type="containsText" dxfId="4" priority="2" operator="containsText" text="very likely">
      <formula>NOT(ISERROR(SEARCH("very likely",R47)))</formula>
    </cfRule>
    <cfRule type="containsText" dxfId="3" priority="3" operator="containsText" text="no data">
      <formula>NOT(ISERROR(SEARCH("no data",R47)))</formula>
    </cfRule>
    <cfRule type="containsText" dxfId="2" priority="4" operator="containsText" text="Some">
      <formula>NOT(ISERROR(SEARCH("Some",R47)))</formula>
    </cfRule>
    <cfRule type="containsText" dxfId="1" priority="5" operator="containsText" text="Low">
      <formula>NOT(ISERROR(SEARCH("Low",R47)))</formula>
    </cfRule>
    <cfRule type="containsText" dxfId="0" priority="6" operator="containsText" text="High">
      <formula>NOT(ISERROR(SEARCH("High",R47)))</formula>
    </cfRule>
  </conditionalFormatting>
  <dataValidations count="3">
    <dataValidation type="whole" showInputMessage="1" showErrorMessage="1" errorTitle="Please enter a valid number" error="Please only enter numbers without any spaces, letters or decimal points. _x000a_" sqref="D39:G39 D25:G25" xr:uid="{A52DA60B-59D2-4DCF-9E8A-9668A2E002CB}">
      <formula1>0</formula1>
      <formula2>9.99999999999999E+23</formula2>
    </dataValidation>
    <dataValidation type="whole" allowBlank="1" showInputMessage="1" showErrorMessage="1" sqref="H39 H25" xr:uid="{DCEB00BA-7632-4FBA-BEF8-8246DFB2B898}">
      <formula1>0</formula1>
      <formula2>9.99999999999999E+23</formula2>
    </dataValidation>
    <dataValidation allowBlank="1" sqref="A21:A25 A28:A31 A35:A39 A4:A5 T48:XFD48 A41:A44 A48 K33:K44 T21:XFD25 T28:XFD31 K19:K31 T41:XFD44 I28:I31 I41:J44 I48:Q48 I3:I15 T35:XFD39 L20:Q25 K3:R3 S3:XFD15 J47 L41:Q44 L34:Q39 J3:J12 I35:I39 L27:Q31 J20 I21:J25 L47:Q47 J27:J31 J34:J39 K46:K47" xr:uid="{CA77322C-FFE4-4ECB-A0CD-BEF50033F497}"/>
  </dataValidations>
  <pageMargins left="0.25" right="0.25" top="0.75" bottom="0.75" header="0.3" footer="0.3"/>
  <pageSetup pageOrder="overThenDown" orientation="landscape" horizontalDpi="360" verticalDpi="360" r:id="rId1"/>
  <headerFooter>
    <oddHeader>&amp;L&amp;"Arial,Regular"&amp;8&amp;K05+000FeMa-Meter: Organization Diversity 2B (for regulators)&amp;R&amp;"Arial,Regular"&amp;8&amp;K05+000Output data sheet for regulators</oddHeader>
    <oddFooter>&amp;L&amp;"Arial,Regular"&amp;8&amp;K05+000Developed by: Access to Insurance Initiative&amp;C&amp;"Arial,Regular"&amp;8&amp;K05+000https://www.a2ii.org/en/home&amp;R&amp;"Arial,Regular"&amp;8&amp;K05+000&amp;P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24FCC-142E-497D-B25B-44B0BEBF767E}">
  <dimension ref="A1:AA39"/>
  <sheetViews>
    <sheetView showGridLines="0" zoomScaleNormal="100" workbookViewId="0">
      <selection activeCell="C8" sqref="C8"/>
    </sheetView>
  </sheetViews>
  <sheetFormatPr defaultColWidth="0" defaultRowHeight="12.5" zeroHeight="1" x14ac:dyDescent="0.25"/>
  <cols>
    <col min="1" max="27" width="9" style="52" customWidth="1"/>
    <col min="28" max="16384" width="9" style="52" hidden="1"/>
  </cols>
  <sheetData>
    <row r="1" spans="1:9" x14ac:dyDescent="0.25"/>
    <row r="2" spans="1:9" ht="19.5" customHeight="1" x14ac:dyDescent="0.25">
      <c r="B2" s="66"/>
      <c r="C2" s="66"/>
      <c r="D2" s="66"/>
      <c r="E2" s="66"/>
      <c r="F2" s="66"/>
      <c r="G2" s="66"/>
      <c r="H2" s="66"/>
      <c r="I2" s="66"/>
    </row>
    <row r="3" spans="1:9" ht="12.75" customHeight="1" x14ac:dyDescent="0.25">
      <c r="B3" s="65"/>
      <c r="C3" s="65"/>
      <c r="D3" s="65"/>
      <c r="E3" s="65"/>
    </row>
    <row r="4" spans="1:9" ht="12.75" customHeight="1" x14ac:dyDescent="0.25">
      <c r="A4" s="65"/>
      <c r="B4" s="65"/>
      <c r="C4" s="65"/>
      <c r="D4" s="65"/>
      <c r="E4" s="65"/>
    </row>
    <row r="5" spans="1:9" ht="12.75" customHeight="1" x14ac:dyDescent="0.25">
      <c r="A5" s="65"/>
      <c r="B5" s="65"/>
      <c r="C5" s="65"/>
      <c r="D5" s="65"/>
      <c r="E5" s="65"/>
    </row>
    <row r="6" spans="1:9" ht="12.75" customHeight="1" x14ac:dyDescent="0.25">
      <c r="A6" s="65"/>
      <c r="B6" s="65"/>
      <c r="C6" s="65"/>
      <c r="D6" s="65"/>
      <c r="E6" s="65"/>
    </row>
    <row r="7" spans="1:9" ht="12.75" customHeight="1" x14ac:dyDescent="0.25">
      <c r="A7" s="65"/>
      <c r="B7" s="65"/>
      <c r="C7" s="65"/>
      <c r="D7" s="65"/>
      <c r="E7" s="65"/>
    </row>
    <row r="8" spans="1:9" ht="12.75" customHeight="1" x14ac:dyDescent="0.25">
      <c r="C8" s="64"/>
      <c r="D8" s="64"/>
      <c r="E8" s="64"/>
      <c r="F8" s="64"/>
      <c r="G8" s="64"/>
    </row>
    <row r="9" spans="1:9" ht="12.75" customHeight="1" x14ac:dyDescent="0.25">
      <c r="B9" s="64"/>
      <c r="C9" s="64"/>
      <c r="D9" s="64"/>
      <c r="E9" s="64"/>
      <c r="F9" s="64"/>
      <c r="G9" s="64"/>
    </row>
    <row r="10" spans="1:9" ht="12.75" customHeight="1" x14ac:dyDescent="0.25">
      <c r="B10" s="64"/>
      <c r="C10" s="64"/>
      <c r="D10" s="64"/>
      <c r="E10" s="64"/>
      <c r="F10" s="64"/>
      <c r="G10" s="64"/>
    </row>
    <row r="11" spans="1:9" ht="12.75" customHeight="1" x14ac:dyDescent="0.25">
      <c r="B11" s="64"/>
      <c r="C11" s="64"/>
      <c r="D11" s="64"/>
      <c r="E11" s="64"/>
      <c r="F11" s="64"/>
      <c r="G11" s="64"/>
    </row>
    <row r="12" spans="1:9" ht="12.75" customHeight="1" x14ac:dyDescent="0.25">
      <c r="A12" s="139" t="str">
        <f>'Resultados - Indicadores clave'!J19</f>
        <v>1. Número de empleados y agentes</v>
      </c>
      <c r="B12" s="139"/>
      <c r="C12" s="139"/>
      <c r="D12" s="64"/>
      <c r="E12" s="64"/>
      <c r="F12" s="64"/>
      <c r="G12" s="64"/>
    </row>
    <row r="13" spans="1:9" ht="12.75" customHeight="1" x14ac:dyDescent="0.25">
      <c r="A13" s="139"/>
      <c r="B13" s="139"/>
      <c r="C13" s="139"/>
      <c r="D13" s="64"/>
      <c r="E13" s="64"/>
      <c r="F13" s="64"/>
      <c r="G13" s="64"/>
    </row>
    <row r="14" spans="1:9" ht="12.75" customHeight="1" x14ac:dyDescent="0.25">
      <c r="A14" s="139"/>
      <c r="B14" s="139"/>
      <c r="C14" s="139"/>
      <c r="D14" s="64"/>
      <c r="E14" s="64"/>
      <c r="F14" s="64"/>
      <c r="G14" s="64"/>
    </row>
    <row r="15" spans="1:9" ht="12.75" customHeight="1" x14ac:dyDescent="0.25">
      <c r="A15" s="139"/>
      <c r="B15" s="139"/>
      <c r="C15" s="139"/>
      <c r="D15" s="64"/>
      <c r="E15" s="64"/>
      <c r="F15" s="64"/>
      <c r="G15" s="64"/>
    </row>
    <row r="16" spans="1:9" ht="12.75" customHeight="1" x14ac:dyDescent="0.25">
      <c r="A16" s="139"/>
      <c r="B16" s="139"/>
      <c r="C16" s="139"/>
      <c r="D16" s="64"/>
      <c r="E16" s="64"/>
      <c r="F16" s="64"/>
      <c r="G16" s="64"/>
    </row>
    <row r="17" spans="1:7" ht="12.75" customHeight="1" x14ac:dyDescent="0.25">
      <c r="A17" s="139"/>
      <c r="B17" s="139"/>
      <c r="C17" s="139"/>
      <c r="D17" s="64"/>
      <c r="E17" s="64"/>
      <c r="F17" s="64"/>
      <c r="G17" s="64"/>
    </row>
    <row r="18" spans="1:7" ht="12.75" customHeight="1" x14ac:dyDescent="0.25">
      <c r="A18" s="66"/>
      <c r="B18" s="66"/>
      <c r="C18" s="66"/>
      <c r="D18" s="64"/>
      <c r="E18" s="64"/>
      <c r="F18" s="64"/>
      <c r="G18" s="64"/>
    </row>
    <row r="19" spans="1:7" ht="12.75" customHeight="1" x14ac:dyDescent="0.25">
      <c r="A19" s="66"/>
      <c r="B19" s="66"/>
      <c r="C19" s="66"/>
      <c r="D19" s="64"/>
      <c r="E19" s="64"/>
      <c r="F19" s="64"/>
      <c r="G19" s="64"/>
    </row>
    <row r="20" spans="1:7" ht="12.75" customHeight="1" x14ac:dyDescent="0.25">
      <c r="A20" s="66"/>
      <c r="B20" s="66"/>
      <c r="C20" s="66"/>
      <c r="D20" s="64"/>
      <c r="E20" s="64"/>
      <c r="F20" s="64"/>
      <c r="G20" s="64"/>
    </row>
    <row r="21" spans="1:7" ht="12.75" customHeight="1" x14ac:dyDescent="0.25">
      <c r="A21" s="66"/>
      <c r="B21" s="66"/>
      <c r="C21" s="66"/>
    </row>
    <row r="22" spans="1:7" ht="12.75" customHeight="1" x14ac:dyDescent="0.25">
      <c r="A22" s="66"/>
      <c r="B22" s="66"/>
      <c r="C22" s="66"/>
    </row>
    <row r="23" spans="1:7" ht="12.75" customHeight="1" x14ac:dyDescent="0.25">
      <c r="A23" s="66"/>
      <c r="B23" s="66"/>
      <c r="C23" s="66"/>
    </row>
    <row r="24" spans="1:7" ht="12.75" customHeight="1" x14ac:dyDescent="0.25">
      <c r="A24" s="66"/>
      <c r="B24" s="66"/>
      <c r="C24" s="66"/>
    </row>
    <row r="25" spans="1:7" x14ac:dyDescent="0.25"/>
    <row r="26" spans="1:7" x14ac:dyDescent="0.25"/>
    <row r="27" spans="1:7" x14ac:dyDescent="0.25"/>
    <row r="28" spans="1:7" x14ac:dyDescent="0.25"/>
    <row r="29" spans="1:7" x14ac:dyDescent="0.25"/>
    <row r="30" spans="1:7" x14ac:dyDescent="0.25"/>
    <row r="31" spans="1:7" x14ac:dyDescent="0.25"/>
    <row r="32" spans="1:7" x14ac:dyDescent="0.25"/>
    <row r="33" x14ac:dyDescent="0.25"/>
    <row r="34" x14ac:dyDescent="0.25"/>
    <row r="35" x14ac:dyDescent="0.25"/>
    <row r="36" x14ac:dyDescent="0.25"/>
    <row r="37" x14ac:dyDescent="0.25"/>
    <row r="38" x14ac:dyDescent="0.25"/>
    <row r="39" x14ac:dyDescent="0.25"/>
  </sheetData>
  <sheetProtection algorithmName="SHA-512" hashValue="ITLC3x5/dQRz01RyWEVkEOtqo4bhsUk58/Kq5DEGbRHqIrK6hVGyy4D3gTmuN6p4e4l10oydTcHTYHcX1O6Qaw==" saltValue="8H5Y/REKqA1myb396B2IfQ==" spinCount="100000" sheet="1" scenarios="1"/>
  <mergeCells count="1">
    <mergeCell ref="A12:C17"/>
  </mergeCells>
  <pageMargins left="0.7" right="0.7" top="0.75" bottom="0.75" header="0.3" footer="0.3"/>
  <pageSetup orientation="landscape" horizontalDpi="360" verticalDpi="360" r:id="rId1"/>
  <headerFooter>
    <oddHeader>&amp;L&amp;"Arial,Regular"&amp;8&amp;K05+000FeMa-Meter: Organization Diversity 2B (for regulators)&amp;R&amp;"Arial,Regular"&amp;8&amp;K05+000Graphs: Organizational diversity at key levels</oddHeader>
    <oddFooter>&amp;L&amp;"Arial,Regular"&amp;8&amp;K05+000Developed by: Access to Insurance Initiative&amp;C&amp;"Arial,Regular"&amp;8&amp;K05+000https://www.a2ii.org/en/home&amp;R&amp;"Arial,Regular"&amp;8&amp;K05+000&amp;P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5B2C-F3B5-4941-A475-6CC9B78BAC47}">
  <dimension ref="A1:AA39"/>
  <sheetViews>
    <sheetView showGridLines="0" zoomScaleNormal="100" workbookViewId="0">
      <selection activeCell="Z9" sqref="Z9"/>
    </sheetView>
  </sheetViews>
  <sheetFormatPr defaultColWidth="0" defaultRowHeight="12.75" customHeight="1" zeroHeight="1" x14ac:dyDescent="0.25"/>
  <cols>
    <col min="1" max="27" width="9" style="52" customWidth="1"/>
    <col min="28" max="16384" width="9" style="52" hidden="1"/>
  </cols>
  <sheetData>
    <row r="1" spans="1:9" ht="12.5" x14ac:dyDescent="0.25"/>
    <row r="2" spans="1:9" ht="19.5" customHeight="1" x14ac:dyDescent="0.25">
      <c r="B2" s="66"/>
      <c r="C2" s="66"/>
      <c r="D2" s="66"/>
      <c r="E2" s="66"/>
      <c r="F2" s="66"/>
      <c r="G2" s="66"/>
      <c r="H2" s="66"/>
      <c r="I2" s="66"/>
    </row>
    <row r="3" spans="1:9" ht="12.75" customHeight="1" x14ac:dyDescent="0.25">
      <c r="B3" s="65"/>
      <c r="C3" s="65"/>
      <c r="D3" s="65"/>
      <c r="E3" s="65"/>
    </row>
    <row r="4" spans="1:9" ht="12.75" customHeight="1" x14ac:dyDescent="0.25">
      <c r="A4" s="65"/>
      <c r="B4" s="65"/>
      <c r="C4" s="65"/>
      <c r="D4" s="65"/>
      <c r="E4" s="65"/>
    </row>
    <row r="5" spans="1:9" ht="12.75" customHeight="1" x14ac:dyDescent="0.25">
      <c r="A5" s="65"/>
      <c r="B5" s="65"/>
      <c r="C5" s="65"/>
      <c r="D5" s="65"/>
      <c r="E5" s="65"/>
    </row>
    <row r="6" spans="1:9" ht="12.75" customHeight="1" x14ac:dyDescent="0.25">
      <c r="A6" s="65"/>
      <c r="B6" s="65"/>
      <c r="C6" s="65"/>
      <c r="D6" s="65"/>
      <c r="E6" s="65"/>
    </row>
    <row r="7" spans="1:9" ht="12.75" customHeight="1" x14ac:dyDescent="0.25">
      <c r="A7" s="65"/>
      <c r="B7" s="65"/>
      <c r="C7" s="65"/>
      <c r="D7" s="65"/>
      <c r="E7" s="65"/>
    </row>
    <row r="8" spans="1:9" ht="12.75" customHeight="1" x14ac:dyDescent="0.25">
      <c r="C8" s="64"/>
      <c r="D8" s="64"/>
      <c r="E8" s="64"/>
      <c r="F8" s="64"/>
      <c r="G8" s="64"/>
    </row>
    <row r="9" spans="1:9" ht="12.75" customHeight="1" x14ac:dyDescent="0.25">
      <c r="B9" s="64"/>
      <c r="C9" s="64"/>
      <c r="D9" s="64"/>
      <c r="E9" s="64"/>
      <c r="F9" s="64"/>
      <c r="G9" s="64"/>
    </row>
    <row r="10" spans="1:9" ht="12.75" customHeight="1" x14ac:dyDescent="0.25">
      <c r="B10" s="64"/>
      <c r="C10" s="64"/>
      <c r="D10" s="64"/>
      <c r="E10" s="64"/>
      <c r="F10" s="64"/>
      <c r="G10" s="64"/>
    </row>
    <row r="11" spans="1:9" ht="12.75" customHeight="1" x14ac:dyDescent="0.25">
      <c r="B11" s="64"/>
      <c r="C11" s="64"/>
      <c r="D11" s="64"/>
      <c r="E11" s="64"/>
      <c r="F11" s="64"/>
      <c r="G11" s="64"/>
    </row>
    <row r="12" spans="1:9" ht="12.75" customHeight="1" x14ac:dyDescent="0.25">
      <c r="A12" s="139" t="str">
        <f>'Resultados - Indicadores clave'!J26</f>
        <v>2. Proporción por género entre los recién contratados</v>
      </c>
      <c r="B12" s="139"/>
      <c r="C12" s="139"/>
      <c r="D12" s="64"/>
      <c r="E12" s="64"/>
      <c r="F12" s="64"/>
      <c r="G12" s="64"/>
    </row>
    <row r="13" spans="1:9" ht="12.75" customHeight="1" x14ac:dyDescent="0.25">
      <c r="A13" s="139"/>
      <c r="B13" s="139"/>
      <c r="C13" s="139"/>
      <c r="D13" s="64"/>
      <c r="E13" s="64"/>
      <c r="F13" s="64"/>
      <c r="G13" s="64"/>
    </row>
    <row r="14" spans="1:9" ht="12.75" customHeight="1" x14ac:dyDescent="0.25">
      <c r="A14" s="139"/>
      <c r="B14" s="139"/>
      <c r="C14" s="139"/>
      <c r="D14" s="64"/>
      <c r="E14" s="64"/>
      <c r="F14" s="64"/>
      <c r="G14" s="64"/>
    </row>
    <row r="15" spans="1:9" ht="12.75" customHeight="1" x14ac:dyDescent="0.25">
      <c r="A15" s="139"/>
      <c r="B15" s="139"/>
      <c r="C15" s="139"/>
      <c r="D15" s="64"/>
      <c r="E15" s="64"/>
      <c r="F15" s="64"/>
      <c r="G15" s="64"/>
    </row>
    <row r="16" spans="1:9" ht="12.75" customHeight="1" x14ac:dyDescent="0.25">
      <c r="A16" s="139"/>
      <c r="B16" s="139"/>
      <c r="C16" s="139"/>
      <c r="D16" s="64"/>
      <c r="E16" s="64"/>
      <c r="F16" s="64"/>
      <c r="G16" s="64"/>
    </row>
    <row r="17" spans="1:7" ht="12.75" customHeight="1" x14ac:dyDescent="0.25">
      <c r="A17" s="66"/>
      <c r="B17" s="66"/>
      <c r="C17" s="66"/>
      <c r="D17" s="64"/>
      <c r="E17" s="64"/>
      <c r="F17" s="64"/>
      <c r="G17" s="64"/>
    </row>
    <row r="18" spans="1:7" ht="12.75" customHeight="1" x14ac:dyDescent="0.25">
      <c r="A18" s="66"/>
      <c r="B18" s="66"/>
      <c r="C18" s="66"/>
      <c r="D18" s="64"/>
      <c r="E18" s="64"/>
      <c r="F18" s="64"/>
      <c r="G18" s="64"/>
    </row>
    <row r="19" spans="1:7" ht="12.75" customHeight="1" x14ac:dyDescent="0.25">
      <c r="A19" s="66"/>
      <c r="B19" s="66"/>
      <c r="C19" s="66"/>
      <c r="D19" s="64"/>
      <c r="E19" s="64"/>
      <c r="F19" s="64"/>
      <c r="G19" s="64"/>
    </row>
    <row r="20" spans="1:7" ht="12.75" customHeight="1" x14ac:dyDescent="0.25">
      <c r="A20" s="66"/>
      <c r="B20" s="66"/>
      <c r="C20" s="66"/>
      <c r="D20" s="64"/>
      <c r="E20" s="64"/>
      <c r="F20" s="64"/>
      <c r="G20" s="64"/>
    </row>
    <row r="21" spans="1:7" ht="12.75" customHeight="1" x14ac:dyDescent="0.25">
      <c r="A21" s="66"/>
      <c r="B21" s="66"/>
      <c r="C21" s="66"/>
    </row>
    <row r="22" spans="1:7" ht="12.75" customHeight="1" x14ac:dyDescent="0.25">
      <c r="A22" s="66"/>
      <c r="B22" s="66"/>
      <c r="C22" s="66"/>
    </row>
    <row r="23" spans="1:7" ht="12.75" customHeight="1" x14ac:dyDescent="0.25">
      <c r="A23" s="66"/>
      <c r="B23" s="66"/>
      <c r="C23" s="66"/>
    </row>
    <row r="24" spans="1:7" ht="12.75" customHeight="1" x14ac:dyDescent="0.25">
      <c r="A24" s="66"/>
      <c r="B24" s="66"/>
      <c r="C24" s="66"/>
    </row>
    <row r="25" spans="1:7" ht="12.5" x14ac:dyDescent="0.25"/>
    <row r="26" spans="1:7" ht="12.5" x14ac:dyDescent="0.25"/>
    <row r="27" spans="1:7" ht="12.5" x14ac:dyDescent="0.25"/>
    <row r="28" spans="1:7" ht="12.5" x14ac:dyDescent="0.25"/>
    <row r="29" spans="1:7" ht="12.5" x14ac:dyDescent="0.25"/>
    <row r="30" spans="1:7" ht="12.5" x14ac:dyDescent="0.25"/>
    <row r="31" spans="1:7" ht="12.5" x14ac:dyDescent="0.25"/>
    <row r="32" spans="1:7" ht="12.5" x14ac:dyDescent="0.25"/>
    <row r="33" ht="12.5" x14ac:dyDescent="0.25"/>
    <row r="34" ht="12.5" x14ac:dyDescent="0.25"/>
    <row r="35" ht="12.5" x14ac:dyDescent="0.25"/>
    <row r="36" ht="12.5" x14ac:dyDescent="0.25"/>
    <row r="37" ht="12.5" x14ac:dyDescent="0.25"/>
    <row r="38" ht="12.5" x14ac:dyDescent="0.25"/>
    <row r="39" ht="12.5" x14ac:dyDescent="0.25"/>
  </sheetData>
  <sheetProtection algorithmName="SHA-512" hashValue="eV0r9OJqU9Eq/iY3H6XR/YUSVsyvD/XvtjSp04jFukWAJzPMjMlD2d+2vSZdhMeTZ+aaG1IBXvU1fAkehduWDQ==" saltValue="j6izBx6U3BstXi1QX5yEWA==" spinCount="100000" sheet="1" scenarios="1"/>
  <mergeCells count="1">
    <mergeCell ref="A12:C16"/>
  </mergeCells>
  <pageMargins left="0.7" right="0.7" top="0.75" bottom="0.75" header="0.3" footer="0.3"/>
  <pageSetup orientation="landscape" horizontalDpi="360" verticalDpi="360" r:id="rId1"/>
  <headerFooter>
    <oddHeader>&amp;L&amp;"Arial,Regular"&amp;8&amp;K05+000FeMa-Meter: Organization Diversity 2B (for regulators)&amp;R&amp;"Arial,Regular"&amp;8&amp;K05+000Graphs: Newly hired staff at key levels</oddHeader>
    <oddFooter>&amp;L&amp;"Arial,Regular"&amp;8&amp;K05+000Developed by: Access to Insurance Initiative&amp;C&amp;"Arial,Regular"&amp;8&amp;K05+000https://www.a2ii.org/en/home&amp;R&amp;"Arial,Regular"&amp;8&amp;K05+000&amp;P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55CB1-F5BA-437F-AC5A-553D1B1035E8}">
  <dimension ref="A1:AA39"/>
  <sheetViews>
    <sheetView showGridLines="0" zoomScaleNormal="100" workbookViewId="0">
      <selection activeCell="C24" sqref="C24"/>
    </sheetView>
  </sheetViews>
  <sheetFormatPr defaultColWidth="0" defaultRowHeight="12.75" customHeight="1" zeroHeight="1" x14ac:dyDescent="0.25"/>
  <cols>
    <col min="1" max="27" width="9" style="52" customWidth="1"/>
    <col min="28" max="16384" width="9" style="52" hidden="1"/>
  </cols>
  <sheetData>
    <row r="1" spans="1:9" ht="12.5" x14ac:dyDescent="0.25"/>
    <row r="2" spans="1:9" ht="19.5" customHeight="1" x14ac:dyDescent="0.25">
      <c r="B2" s="66"/>
      <c r="C2" s="66"/>
      <c r="D2" s="66"/>
      <c r="E2" s="66"/>
      <c r="F2" s="66"/>
      <c r="G2" s="66"/>
      <c r="H2" s="66"/>
      <c r="I2" s="66"/>
    </row>
    <row r="3" spans="1:9" ht="12.75" customHeight="1" x14ac:dyDescent="0.25">
      <c r="B3" s="65"/>
      <c r="C3" s="65"/>
      <c r="D3" s="65"/>
      <c r="E3" s="65"/>
    </row>
    <row r="4" spans="1:9" ht="12.75" customHeight="1" x14ac:dyDescent="0.25">
      <c r="A4" s="65"/>
      <c r="B4" s="65"/>
      <c r="C4" s="65"/>
      <c r="D4" s="65"/>
      <c r="E4" s="65"/>
    </row>
    <row r="5" spans="1:9" ht="12.75" customHeight="1" x14ac:dyDescent="0.25">
      <c r="A5" s="65"/>
      <c r="B5" s="65"/>
      <c r="C5" s="65"/>
      <c r="D5" s="65"/>
      <c r="E5" s="65"/>
    </row>
    <row r="6" spans="1:9" ht="12.75" customHeight="1" x14ac:dyDescent="0.25">
      <c r="A6" s="65"/>
      <c r="B6" s="65"/>
      <c r="C6" s="65"/>
      <c r="D6" s="65"/>
      <c r="E6" s="65"/>
    </row>
    <row r="7" spans="1:9" ht="12.75" customHeight="1" x14ac:dyDescent="0.25">
      <c r="A7" s="65"/>
      <c r="B7" s="65"/>
      <c r="C7" s="65"/>
      <c r="D7" s="65"/>
      <c r="E7" s="65"/>
    </row>
    <row r="8" spans="1:9" ht="12.75" customHeight="1" x14ac:dyDescent="0.25">
      <c r="C8" s="64"/>
      <c r="D8" s="64"/>
      <c r="E8" s="64"/>
      <c r="F8" s="64"/>
      <c r="G8" s="64"/>
    </row>
    <row r="9" spans="1:9" ht="12.75" customHeight="1" x14ac:dyDescent="0.25">
      <c r="B9" s="64"/>
      <c r="C9" s="64"/>
      <c r="D9" s="64"/>
      <c r="E9" s="64"/>
      <c r="F9" s="64"/>
      <c r="G9" s="64"/>
    </row>
    <row r="10" spans="1:9" ht="12.75" customHeight="1" x14ac:dyDescent="0.25">
      <c r="B10" s="64"/>
      <c r="C10" s="64"/>
      <c r="D10" s="64"/>
      <c r="E10" s="64"/>
      <c r="F10" s="64"/>
      <c r="G10" s="64"/>
    </row>
    <row r="11" spans="1:9" ht="12.75" customHeight="1" x14ac:dyDescent="0.25">
      <c r="B11" s="64"/>
      <c r="C11" s="64"/>
      <c r="D11" s="64"/>
      <c r="E11" s="64"/>
      <c r="F11" s="64"/>
      <c r="G11" s="64"/>
    </row>
    <row r="12" spans="1:9" ht="12.75" customHeight="1" x14ac:dyDescent="0.25">
      <c r="A12" s="139" t="str">
        <f>'Resultados - Indicadores clave'!J33</f>
        <v>3. Tasa de rotación de personal, por género</v>
      </c>
      <c r="B12" s="139"/>
      <c r="C12" s="139"/>
      <c r="D12" s="64"/>
      <c r="E12" s="64"/>
      <c r="F12" s="64"/>
      <c r="G12" s="64"/>
    </row>
    <row r="13" spans="1:9" ht="12.75" customHeight="1" x14ac:dyDescent="0.25">
      <c r="A13" s="139"/>
      <c r="B13" s="139"/>
      <c r="C13" s="139"/>
      <c r="D13" s="64"/>
      <c r="E13" s="64"/>
      <c r="F13" s="64"/>
      <c r="G13" s="64"/>
    </row>
    <row r="14" spans="1:9" ht="12.75" customHeight="1" x14ac:dyDescent="0.25">
      <c r="A14" s="139"/>
      <c r="B14" s="139"/>
      <c r="C14" s="139"/>
      <c r="D14" s="64"/>
      <c r="E14" s="64"/>
      <c r="F14" s="64"/>
      <c r="G14" s="64"/>
    </row>
    <row r="15" spans="1:9" ht="12.75" customHeight="1" x14ac:dyDescent="0.25">
      <c r="A15" s="139"/>
      <c r="B15" s="139"/>
      <c r="C15" s="139"/>
      <c r="D15" s="64"/>
      <c r="E15" s="64"/>
      <c r="F15" s="64"/>
      <c r="G15" s="64"/>
    </row>
    <row r="16" spans="1:9" ht="12.75" customHeight="1" x14ac:dyDescent="0.25">
      <c r="A16" s="139"/>
      <c r="B16" s="139"/>
      <c r="C16" s="139"/>
      <c r="D16" s="64"/>
      <c r="E16" s="64"/>
      <c r="F16" s="64"/>
      <c r="G16" s="64"/>
    </row>
    <row r="17" spans="1:7" ht="12.75" customHeight="1" x14ac:dyDescent="0.25">
      <c r="A17" s="66"/>
      <c r="B17" s="66"/>
      <c r="C17" s="66"/>
      <c r="D17" s="64"/>
      <c r="E17" s="64"/>
      <c r="F17" s="64"/>
      <c r="G17" s="64"/>
    </row>
    <row r="18" spans="1:7" ht="12.75" customHeight="1" x14ac:dyDescent="0.25">
      <c r="A18" s="66"/>
      <c r="B18" s="66"/>
      <c r="C18" s="66"/>
      <c r="D18" s="64"/>
      <c r="E18" s="64"/>
      <c r="F18" s="64"/>
      <c r="G18" s="64"/>
    </row>
    <row r="19" spans="1:7" ht="12.75" customHeight="1" x14ac:dyDescent="0.25">
      <c r="A19" s="66"/>
      <c r="B19" s="66"/>
      <c r="C19" s="66"/>
      <c r="D19" s="64"/>
      <c r="E19" s="64"/>
      <c r="F19" s="64"/>
      <c r="G19" s="64"/>
    </row>
    <row r="20" spans="1:7" ht="12.75" customHeight="1" x14ac:dyDescent="0.25">
      <c r="A20" s="66"/>
      <c r="B20" s="66"/>
      <c r="C20" s="66"/>
      <c r="D20" s="64"/>
      <c r="E20" s="64"/>
      <c r="F20" s="64"/>
      <c r="G20" s="64"/>
    </row>
    <row r="21" spans="1:7" ht="12.75" customHeight="1" x14ac:dyDescent="0.25">
      <c r="A21" s="66"/>
      <c r="B21" s="66"/>
      <c r="C21" s="66"/>
    </row>
    <row r="22" spans="1:7" ht="12.75" customHeight="1" x14ac:dyDescent="0.25">
      <c r="A22" s="66"/>
      <c r="B22" s="66"/>
      <c r="C22" s="66"/>
    </row>
    <row r="23" spans="1:7" ht="12.75" customHeight="1" x14ac:dyDescent="0.25">
      <c r="A23" s="66"/>
      <c r="B23" s="66"/>
      <c r="C23" s="66"/>
    </row>
    <row r="24" spans="1:7" ht="12.75" customHeight="1" x14ac:dyDescent="0.25">
      <c r="A24" s="66"/>
      <c r="B24" s="66"/>
      <c r="C24" s="66"/>
    </row>
    <row r="25" spans="1:7" ht="12.5" x14ac:dyDescent="0.25"/>
    <row r="26" spans="1:7" ht="12.5" x14ac:dyDescent="0.25"/>
    <row r="27" spans="1:7" ht="12.5" x14ac:dyDescent="0.25"/>
    <row r="28" spans="1:7" ht="12.5" x14ac:dyDescent="0.25"/>
    <row r="29" spans="1:7" ht="12.5" x14ac:dyDescent="0.25"/>
    <row r="30" spans="1:7" ht="12.5" x14ac:dyDescent="0.25"/>
    <row r="31" spans="1:7" ht="12.5" x14ac:dyDescent="0.25"/>
    <row r="32" spans="1:7" ht="12.5" x14ac:dyDescent="0.25"/>
    <row r="33" ht="12.5" x14ac:dyDescent="0.25"/>
    <row r="34" ht="12.5" x14ac:dyDescent="0.25"/>
    <row r="35" ht="12.5" x14ac:dyDescent="0.25"/>
    <row r="36" ht="12.5" x14ac:dyDescent="0.25"/>
    <row r="37" ht="12.5" x14ac:dyDescent="0.25"/>
    <row r="38" ht="12.5" x14ac:dyDescent="0.25"/>
    <row r="39" ht="12.5" x14ac:dyDescent="0.25"/>
  </sheetData>
  <sheetProtection algorithmName="SHA-512" hashValue="ulMypLgrLAxsPRjCOUIFO2nRdrMVDOgPnQYpa2AL82OCBVh6peWhTThjwBj7y9EeKbPbQ9E4dO5kny2tsLO6jA==" saltValue="uUjKO75cC2ybi1+namdIVg==" spinCount="100000" sheet="1" scenarios="1"/>
  <mergeCells count="1">
    <mergeCell ref="A12:C16"/>
  </mergeCells>
  <pageMargins left="0.7" right="0.7" top="0.75" bottom="0.75" header="0.3" footer="0.3"/>
  <pageSetup orientation="landscape" horizontalDpi="360" verticalDpi="360" r:id="rId1"/>
  <headerFooter>
    <oddHeader>&amp;L&amp;"Arial,Regular"&amp;8&amp;K05+000FeMa-Meter: Organization Diversity 2B (for regulators)&amp;R&amp;"Arial,Regular"&amp;8&amp;K05+000Graphs: Staff churn rate at key levels</oddHeader>
    <oddFooter>&amp;L&amp;"Arial,Regular"&amp;8&amp;K05+000Developed by: Access to Insurance Initiative&amp;C&amp;"Arial,Regular"&amp;8&amp;K05+000https://www.a2ii.org/en/home&amp;R&amp;"Arial,Regular"&amp;8&amp;K05+000&amp;P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D02C4-525F-44E5-BFE8-87C1B4EC97A5}">
  <dimension ref="A1:AA39"/>
  <sheetViews>
    <sheetView showGridLines="0" zoomScaleNormal="100" workbookViewId="0">
      <selection activeCell="AA27" sqref="AA27"/>
    </sheetView>
  </sheetViews>
  <sheetFormatPr defaultColWidth="0" defaultRowHeight="12.75" customHeight="1" zeroHeight="1" x14ac:dyDescent="0.25"/>
  <cols>
    <col min="1" max="27" width="9" style="52" customWidth="1"/>
    <col min="28" max="16384" width="9" style="52" hidden="1"/>
  </cols>
  <sheetData>
    <row r="1" spans="1:9" ht="12.5" x14ac:dyDescent="0.25"/>
    <row r="2" spans="1:9" ht="19.5" customHeight="1" x14ac:dyDescent="0.25">
      <c r="B2" s="66"/>
      <c r="C2" s="66"/>
      <c r="D2" s="66"/>
      <c r="E2" s="66"/>
      <c r="F2" s="66"/>
      <c r="G2" s="66"/>
      <c r="H2" s="66"/>
      <c r="I2" s="66"/>
    </row>
    <row r="3" spans="1:9" ht="12.75" customHeight="1" x14ac:dyDescent="0.25">
      <c r="B3" s="65"/>
      <c r="C3" s="65"/>
      <c r="D3" s="65"/>
      <c r="E3" s="65"/>
    </row>
    <row r="4" spans="1:9" ht="12.75" customHeight="1" x14ac:dyDescent="0.25">
      <c r="A4" s="65"/>
      <c r="B4" s="65"/>
      <c r="C4" s="65"/>
      <c r="D4" s="65"/>
      <c r="E4" s="65"/>
    </row>
    <row r="5" spans="1:9" ht="12.75" customHeight="1" x14ac:dyDescent="0.25">
      <c r="A5" s="65"/>
      <c r="B5" s="65"/>
      <c r="C5" s="65"/>
      <c r="D5" s="65"/>
      <c r="E5" s="65"/>
    </row>
    <row r="6" spans="1:9" ht="12.75" customHeight="1" x14ac:dyDescent="0.25">
      <c r="A6" s="65"/>
      <c r="B6" s="65"/>
      <c r="C6" s="65"/>
      <c r="D6" s="65"/>
      <c r="E6" s="65"/>
    </row>
    <row r="7" spans="1:9" ht="12.75" customHeight="1" x14ac:dyDescent="0.25">
      <c r="A7" s="65"/>
      <c r="B7" s="65"/>
      <c r="C7" s="65"/>
      <c r="D7" s="65"/>
      <c r="E7" s="65"/>
    </row>
    <row r="8" spans="1:9" ht="12.75" customHeight="1" x14ac:dyDescent="0.25">
      <c r="C8" s="64"/>
      <c r="D8" s="64"/>
      <c r="E8" s="64"/>
      <c r="F8" s="64"/>
      <c r="G8" s="64"/>
    </row>
    <row r="9" spans="1:9" ht="12.75" customHeight="1" x14ac:dyDescent="0.25">
      <c r="B9" s="64"/>
      <c r="C9" s="64"/>
      <c r="D9" s="64"/>
      <c r="E9" s="64"/>
      <c r="F9" s="64"/>
      <c r="G9" s="64"/>
    </row>
    <row r="10" spans="1:9" ht="12.75" customHeight="1" x14ac:dyDescent="0.25">
      <c r="B10" s="64"/>
      <c r="C10" s="64"/>
      <c r="D10" s="64"/>
      <c r="E10" s="64"/>
      <c r="F10" s="64"/>
      <c r="G10" s="64"/>
    </row>
    <row r="11" spans="1:9" ht="12.75" customHeight="1" x14ac:dyDescent="0.25">
      <c r="B11" s="64"/>
      <c r="C11" s="64"/>
      <c r="D11" s="64"/>
      <c r="E11" s="64"/>
      <c r="F11" s="64"/>
      <c r="G11" s="64"/>
    </row>
    <row r="12" spans="1:9" ht="12.75" customHeight="1" x14ac:dyDescent="0.25">
      <c r="A12" s="139" t="str">
        <f>'Resultados - Indicadores clave'!J40</f>
        <v>4. Tasa de promoción, por género</v>
      </c>
      <c r="B12" s="139"/>
      <c r="C12" s="139"/>
      <c r="D12" s="139"/>
      <c r="E12" s="64"/>
      <c r="F12" s="64"/>
      <c r="G12" s="64"/>
    </row>
    <row r="13" spans="1:9" ht="12.75" customHeight="1" x14ac:dyDescent="0.25">
      <c r="A13" s="139"/>
      <c r="B13" s="139"/>
      <c r="C13" s="139"/>
      <c r="D13" s="139"/>
      <c r="E13" s="64"/>
      <c r="F13" s="64"/>
      <c r="G13" s="64"/>
    </row>
    <row r="14" spans="1:9" ht="12.75" customHeight="1" x14ac:dyDescent="0.25">
      <c r="A14" s="139"/>
      <c r="B14" s="139"/>
      <c r="C14" s="139"/>
      <c r="D14" s="139"/>
      <c r="E14" s="64"/>
      <c r="F14" s="64"/>
      <c r="G14" s="64"/>
    </row>
    <row r="15" spans="1:9" ht="12.75" customHeight="1" x14ac:dyDescent="0.25">
      <c r="A15" s="139"/>
      <c r="B15" s="139"/>
      <c r="C15" s="139"/>
      <c r="D15" s="139"/>
      <c r="E15" s="64"/>
      <c r="F15" s="64"/>
      <c r="G15" s="64"/>
    </row>
    <row r="16" spans="1:9" ht="12.75" customHeight="1" x14ac:dyDescent="0.25">
      <c r="A16" s="139"/>
      <c r="B16" s="139"/>
      <c r="C16" s="139"/>
      <c r="D16" s="139"/>
      <c r="E16" s="64"/>
      <c r="F16" s="64"/>
      <c r="G16" s="64"/>
    </row>
    <row r="17" spans="1:7" ht="12.75" customHeight="1" x14ac:dyDescent="0.25">
      <c r="A17" s="66"/>
      <c r="B17" s="66"/>
      <c r="C17" s="66"/>
      <c r="D17" s="64"/>
      <c r="E17" s="64"/>
      <c r="F17" s="64"/>
      <c r="G17" s="64"/>
    </row>
    <row r="18" spans="1:7" ht="12.75" customHeight="1" x14ac:dyDescent="0.25">
      <c r="A18" s="66"/>
      <c r="B18" s="66"/>
      <c r="C18" s="66"/>
      <c r="D18" s="64"/>
      <c r="E18" s="64"/>
      <c r="F18" s="64"/>
      <c r="G18" s="64"/>
    </row>
    <row r="19" spans="1:7" ht="12.75" customHeight="1" x14ac:dyDescent="0.25">
      <c r="A19" s="66"/>
      <c r="B19" s="66"/>
      <c r="C19" s="66"/>
      <c r="D19" s="64"/>
      <c r="E19" s="64"/>
      <c r="F19" s="64"/>
      <c r="G19" s="64"/>
    </row>
    <row r="20" spans="1:7" ht="12.75" customHeight="1" x14ac:dyDescent="0.25">
      <c r="A20" s="66"/>
      <c r="B20" s="66"/>
      <c r="C20" s="66"/>
      <c r="D20" s="64"/>
      <c r="E20" s="64"/>
      <c r="F20" s="64"/>
      <c r="G20" s="64"/>
    </row>
    <row r="21" spans="1:7" ht="12.75" customHeight="1" x14ac:dyDescent="0.25">
      <c r="A21" s="66"/>
      <c r="B21" s="66"/>
      <c r="C21" s="66"/>
    </row>
    <row r="22" spans="1:7" ht="12.75" customHeight="1" x14ac:dyDescent="0.25">
      <c r="A22" s="66"/>
      <c r="B22" s="66"/>
      <c r="C22" s="66"/>
    </row>
    <row r="23" spans="1:7" ht="12.75" customHeight="1" x14ac:dyDescent="0.25">
      <c r="A23" s="66"/>
      <c r="B23" s="66"/>
      <c r="C23" s="66"/>
    </row>
    <row r="24" spans="1:7" ht="12.75" customHeight="1" x14ac:dyDescent="0.25">
      <c r="A24" s="66"/>
      <c r="B24" s="66"/>
      <c r="C24" s="66"/>
    </row>
    <row r="25" spans="1:7" ht="12.5" x14ac:dyDescent="0.25"/>
    <row r="26" spans="1:7" ht="12.5" x14ac:dyDescent="0.25"/>
    <row r="27" spans="1:7" ht="12.5" x14ac:dyDescent="0.25"/>
    <row r="28" spans="1:7" ht="12.5" x14ac:dyDescent="0.25"/>
    <row r="29" spans="1:7" ht="12.5" x14ac:dyDescent="0.25"/>
    <row r="30" spans="1:7" ht="12.5" x14ac:dyDescent="0.25"/>
    <row r="31" spans="1:7" ht="12.5" x14ac:dyDescent="0.25"/>
    <row r="32" spans="1:7" ht="12.5" x14ac:dyDescent="0.25"/>
    <row r="33" ht="12.5" x14ac:dyDescent="0.25"/>
    <row r="34" ht="12.5" x14ac:dyDescent="0.25"/>
    <row r="35" ht="12.5" x14ac:dyDescent="0.25"/>
    <row r="36" ht="12.5" x14ac:dyDescent="0.25"/>
    <row r="37" ht="12.5" x14ac:dyDescent="0.25"/>
    <row r="38" ht="12.5" x14ac:dyDescent="0.25"/>
    <row r="39" ht="12.5" x14ac:dyDescent="0.25"/>
  </sheetData>
  <sheetProtection algorithmName="SHA-512" hashValue="ceXV/8jT6i9g7yPx9CHQNK8kvIJEG92Hpovez0n0fE6T5eYflJSq9cX7n2TDRl3SEfU11K9LBXhrz6wuVyQU5g==" saltValue="DJV2o1tw0TBLJvVMbQUy4w==" spinCount="100000" sheet="1" scenarios="1"/>
  <mergeCells count="1">
    <mergeCell ref="A12:D16"/>
  </mergeCells>
  <pageMargins left="0.7" right="0.7" top="0.75" bottom="0.75" header="0.3" footer="0.3"/>
  <pageSetup orientation="landscape" horizontalDpi="360" verticalDpi="360" r:id="rId1"/>
  <headerFooter>
    <oddHeader>&amp;L&amp;"Arial,Regular"&amp;8&amp;K05+000FeMa-Meter: Organization Diversity 2B (for regulators)&amp;R&amp;"Arial,Regular"&amp;8&amp;K05+000Graphs: Promotion at key levels</oddHeader>
    <oddFooter>&amp;L&amp;"Arial,Regular"&amp;8&amp;K05+000Developed by: Access to Insurance Initiative&amp;C
&amp;"Arial,Regular"&amp;8&amp;K05+000https://www.a2ii.org/en/home&amp;R&amp;"Arial,Regular"&amp;8&amp;K05+000&amp;P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266DA9A2F1ABC4BBBF3E8785D181140" ma:contentTypeVersion="13" ma:contentTypeDescription="Ein neues Dokument erstellen." ma:contentTypeScope="" ma:versionID="646c88a83448484ff32418f8e93d62c3">
  <xsd:schema xmlns:xsd="http://www.w3.org/2001/XMLSchema" xmlns:xs="http://www.w3.org/2001/XMLSchema" xmlns:p="http://schemas.microsoft.com/office/2006/metadata/properties" xmlns:ns2="eef16fe3-7a92-428f-ad3f-e1b66351af8e" xmlns:ns3="2cf64519-2d61-4cc1-88c7-80352ecf6c0e" targetNamespace="http://schemas.microsoft.com/office/2006/metadata/properties" ma:root="true" ma:fieldsID="36809786bbab7592bf7722dbbbc0c4e8" ns2:_="" ns3:_="">
    <xsd:import namespace="eef16fe3-7a92-428f-ad3f-e1b66351af8e"/>
    <xsd:import namespace="2cf64519-2d61-4cc1-88c7-80352ecf6c0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f16fe3-7a92-428f-ad3f-e1b66351af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f64519-2d61-4cc1-88c7-80352ecf6c0e"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8ac028b7-e2c6-4e7c-a96f-6011c7c435a7}" ma:internalName="TaxCatchAll" ma:showField="CatchAllData" ma:web="2cf64519-2d61-4cc1-88c7-80352ecf6c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ef16fe3-7a92-428f-ad3f-e1b66351af8e">
      <Terms xmlns="http://schemas.microsoft.com/office/infopath/2007/PartnerControls"/>
    </lcf76f155ced4ddcb4097134ff3c332f>
    <TaxCatchAll xmlns="2cf64519-2d61-4cc1-88c7-80352ecf6c0e" xsi:nil="true"/>
  </documentManagement>
</p:properties>
</file>

<file path=customXml/itemProps1.xml><?xml version="1.0" encoding="utf-8"?>
<ds:datastoreItem xmlns:ds="http://schemas.openxmlformats.org/officeDocument/2006/customXml" ds:itemID="{3BECA9C4-063F-49AF-A4D0-FB7B7F6363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f16fe3-7a92-428f-ad3f-e1b66351af8e"/>
    <ds:schemaRef ds:uri="2cf64519-2d61-4cc1-88c7-80352ecf6c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79FF13-8DD8-4B6B-ADDC-052E896454DB}">
  <ds:schemaRefs>
    <ds:schemaRef ds:uri="http://schemas.microsoft.com/sharepoint/v3/contenttype/forms"/>
  </ds:schemaRefs>
</ds:datastoreItem>
</file>

<file path=customXml/itemProps3.xml><?xml version="1.0" encoding="utf-8"?>
<ds:datastoreItem xmlns:ds="http://schemas.openxmlformats.org/officeDocument/2006/customXml" ds:itemID="{57C70005-7AA9-4BCD-8B59-7F0FDD48B7EF}">
  <ds:schemaRefs>
    <ds:schemaRef ds:uri="http://purl.org/dc/dcmitype/"/>
    <ds:schemaRef ds:uri="http://schemas.microsoft.com/office/2006/documentManagement/types"/>
    <ds:schemaRef ds:uri="http://purl.org/dc/terms/"/>
    <ds:schemaRef ds:uri="http://schemas.openxmlformats.org/package/2006/metadata/core-properties"/>
    <ds:schemaRef ds:uri="http://purl.org/dc/elements/1.1/"/>
    <ds:schemaRef ds:uri="http://www.w3.org/XML/1998/namespace"/>
    <ds:schemaRef ds:uri="2cf64519-2d61-4cc1-88c7-80352ecf6c0e"/>
    <ds:schemaRef ds:uri="http://schemas.microsoft.com/office/infopath/2007/PartnerControls"/>
    <ds:schemaRef ds:uri="eef16fe3-7a92-428f-ad3f-e1b66351af8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Input (reguladores)</vt:lpstr>
      <vt:lpstr>Perfil de las aseguradoras</vt:lpstr>
      <vt:lpstr>Aseguradoras Org DEI Perfil</vt:lpstr>
      <vt:lpstr>Brecha salarial</vt:lpstr>
      <vt:lpstr>Resultados - Indicadores clave</vt:lpstr>
      <vt:lpstr>Gráficos - Diversidad de género</vt:lpstr>
      <vt:lpstr>Gráficos - Recién contratados</vt:lpstr>
      <vt:lpstr>Gráficos - Rotación de personal</vt:lpstr>
      <vt:lpstr>Gráficos - Promoción</vt:lpstr>
      <vt:lpstr>Gráficos - Formación</vt:lpstr>
      <vt:lpstr>Backend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Shilpi Shastri</dc:creator>
  <cp:lastModifiedBy>Sisnowski, Joscha GIZ</cp:lastModifiedBy>
  <dcterms:created xsi:type="dcterms:W3CDTF">2023-12-07T02:41:06Z</dcterms:created>
  <dcterms:modified xsi:type="dcterms:W3CDTF">2024-07-17T08:55:03Z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0x010100D266DA9A2F1ABC4BBBF3E8785D181140</vt:lpwstr>
  </property>
  <property fmtid="{D5CDD505-2E9C-101B-9397-08002B2CF9AE}" pid="3" name="MediaServiceImageTags">
    <vt:lpwstr/>
  </property>
  <property fmtid="{D5CDD505-2E9C-101B-9397-08002B2CF9AE}" pid="4" name="Order">
    <vt:r8>4500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