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7.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gizonline-my.sharepoint.com/personal/joscha_sisnowski_giz_de/Documents/Desktop/FeMa-Meter Spanish FINAL/Tool/"/>
    </mc:Choice>
  </mc:AlternateContent>
  <xr:revisionPtr revIDLastSave="218" documentId="8_{D49F7BE4-6CF8-4D22-B6DC-76CCEF6C1E49}" xr6:coauthVersionLast="47" xr6:coauthVersionMax="47" xr10:uidLastSave="{618514FD-536C-444D-AF56-8774336FDC6E}"/>
  <bookViews>
    <workbookView xWindow="-110" yWindow="-110" windowWidth="19420" windowHeight="10300" xr2:uid="{B05A39E5-5364-4FB8-A2E7-642155B2EC10}"/>
  </bookViews>
  <sheets>
    <sheet name="INPUT (reguladores)" sheetId="5" r:id="rId1"/>
    <sheet name="Output para los reguladores" sheetId="9" r:id="rId2"/>
    <sheet name="Resultados - Indicadores Clave" sheetId="3" r:id="rId3"/>
    <sheet name="Gráficos - Accidentes y Salud" sheetId="4" r:id="rId4"/>
    <sheet name="Gráficos - Vida y Ahorro " sheetId="6" r:id="rId5"/>
    <sheet name=" Gráficos - Pequeñas Empresas" sheetId="7" r:id="rId6"/>
    <sheet name="Gráfico - Climáticos y Agrícola" sheetId="8" r:id="rId7"/>
    <sheet name="Backend" sheetId="2"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4" i="5" l="1"/>
  <c r="D34" i="3"/>
  <c r="AS4" i="5"/>
  <c r="D85" i="3"/>
  <c r="ET4" i="5"/>
  <c r="ES4" i="5"/>
  <c r="ER4" i="5"/>
  <c r="EQ4" i="5"/>
  <c r="E85" i="3" s="1"/>
  <c r="EP4" i="5"/>
  <c r="EO4" i="5"/>
  <c r="EN4" i="5"/>
  <c r="EM4" i="5"/>
  <c r="EL4" i="5"/>
  <c r="E83" i="3" s="1"/>
  <c r="EK4" i="5"/>
  <c r="D83" i="3" s="1"/>
  <c r="EJ4" i="5"/>
  <c r="EI4" i="5"/>
  <c r="EH4" i="5"/>
  <c r="EG4" i="5"/>
  <c r="E81" i="3" s="1"/>
  <c r="EF4" i="5"/>
  <c r="D81" i="3" s="1"/>
  <c r="EE4" i="5"/>
  <c r="ED4" i="5"/>
  <c r="EC4" i="5"/>
  <c r="EB4" i="5"/>
  <c r="E79" i="3" s="1"/>
  <c r="EA4" i="5"/>
  <c r="D79" i="3" s="1"/>
  <c r="DZ4" i="5"/>
  <c r="DY4" i="5"/>
  <c r="DX4" i="5"/>
  <c r="DW4" i="5"/>
  <c r="E77" i="3" s="1"/>
  <c r="DV4" i="5"/>
  <c r="D77" i="3" s="1"/>
  <c r="DU4" i="5"/>
  <c r="DT4" i="5"/>
  <c r="DS4" i="5"/>
  <c r="DR4" i="5"/>
  <c r="E75" i="3" s="1"/>
  <c r="DQ4" i="5"/>
  <c r="D75" i="3" s="1"/>
  <c r="DP4" i="5"/>
  <c r="DO4" i="5"/>
  <c r="DN4" i="5"/>
  <c r="DM4" i="5"/>
  <c r="E73" i="3" s="1"/>
  <c r="DL4" i="5"/>
  <c r="D73" i="3" s="1"/>
  <c r="DK4" i="5"/>
  <c r="DJ4" i="5"/>
  <c r="DI4" i="5"/>
  <c r="DH4" i="5"/>
  <c r="E68" i="3" s="1"/>
  <c r="DG4" i="5"/>
  <c r="D68" i="3" s="1"/>
  <c r="DF4" i="5"/>
  <c r="DE4" i="5"/>
  <c r="DD4" i="5"/>
  <c r="DC4" i="5"/>
  <c r="E66" i="3" s="1"/>
  <c r="DB4" i="5"/>
  <c r="D66" i="3" s="1"/>
  <c r="DA4" i="5"/>
  <c r="CZ4" i="5"/>
  <c r="CY4" i="5"/>
  <c r="CX4" i="5"/>
  <c r="E64" i="3" s="1"/>
  <c r="CW4" i="5"/>
  <c r="D64" i="3" s="1"/>
  <c r="CV4" i="5"/>
  <c r="CU4" i="5"/>
  <c r="CT4" i="5"/>
  <c r="CS4" i="5"/>
  <c r="E62" i="3" s="1"/>
  <c r="CR4" i="5"/>
  <c r="D62" i="3" s="1"/>
  <c r="CQ4" i="5"/>
  <c r="CP4" i="5"/>
  <c r="CO4" i="5"/>
  <c r="CN4" i="5"/>
  <c r="E60" i="3" s="1"/>
  <c r="CM4" i="5"/>
  <c r="D60" i="3" s="1"/>
  <c r="CL4" i="5"/>
  <c r="CK4" i="5"/>
  <c r="CJ4" i="5"/>
  <c r="CI4" i="5"/>
  <c r="E58" i="3" s="1"/>
  <c r="CH4" i="5"/>
  <c r="D58" i="3" s="1"/>
  <c r="CG4" i="5"/>
  <c r="CF4" i="5"/>
  <c r="CE4" i="5"/>
  <c r="CD4" i="5"/>
  <c r="E56" i="3" s="1"/>
  <c r="CC4" i="5"/>
  <c r="D56" i="3" s="1"/>
  <c r="CB4" i="5"/>
  <c r="CA4" i="5"/>
  <c r="BZ4" i="5"/>
  <c r="BY4" i="5"/>
  <c r="E51" i="3" s="1"/>
  <c r="BX4" i="5"/>
  <c r="D51" i="3" s="1"/>
  <c r="BW4" i="5"/>
  <c r="BV4" i="5"/>
  <c r="BU4" i="5"/>
  <c r="BT4" i="5"/>
  <c r="E49" i="3" s="1"/>
  <c r="BS4" i="5"/>
  <c r="D49" i="3" s="1"/>
  <c r="BR4" i="5"/>
  <c r="BQ4" i="5"/>
  <c r="BP4" i="5"/>
  <c r="BO4" i="5"/>
  <c r="E47" i="3" s="1"/>
  <c r="BN4" i="5"/>
  <c r="D47" i="3" s="1"/>
  <c r="BM4" i="5"/>
  <c r="BL4" i="5"/>
  <c r="BK4" i="5"/>
  <c r="BJ4" i="5"/>
  <c r="E45" i="3" s="1"/>
  <c r="BI4" i="5"/>
  <c r="D45" i="3" s="1"/>
  <c r="BH4" i="5"/>
  <c r="BG4" i="5"/>
  <c r="BF4" i="5"/>
  <c r="BE4" i="5"/>
  <c r="E43" i="3" s="1"/>
  <c r="BD4" i="5"/>
  <c r="D43" i="3" s="1"/>
  <c r="BC4" i="5"/>
  <c r="BB4" i="5"/>
  <c r="BA4" i="5"/>
  <c r="AZ4" i="5"/>
  <c r="E41" i="3" s="1"/>
  <c r="AY4" i="5"/>
  <c r="D41" i="3" s="1"/>
  <c r="AX4" i="5"/>
  <c r="AW4" i="5"/>
  <c r="AV4" i="5"/>
  <c r="AU4" i="5"/>
  <c r="E39" i="3" s="1"/>
  <c r="AT4" i="5"/>
  <c r="D39" i="3" s="1"/>
  <c r="AR4" i="5"/>
  <c r="AQ4" i="5"/>
  <c r="AP4" i="5"/>
  <c r="E34" i="3" s="1"/>
  <c r="AN4" i="5"/>
  <c r="AM4" i="5"/>
  <c r="AL4" i="5"/>
  <c r="AK4" i="5"/>
  <c r="E32" i="3" s="1"/>
  <c r="AJ4" i="5"/>
  <c r="D32" i="3" s="1"/>
  <c r="AI4" i="5"/>
  <c r="AH4" i="5"/>
  <c r="AG4" i="5"/>
  <c r="AF4" i="5"/>
  <c r="E30" i="3" s="1"/>
  <c r="AE4" i="5"/>
  <c r="D30" i="3" s="1"/>
  <c r="AD4" i="5"/>
  <c r="AC4" i="5"/>
  <c r="AB4" i="5"/>
  <c r="AA4" i="5"/>
  <c r="E28" i="3" s="1"/>
  <c r="Z4" i="5"/>
  <c r="D28" i="3" s="1"/>
  <c r="Y4" i="5"/>
  <c r="X4" i="5"/>
  <c r="W4" i="5"/>
  <c r="V4" i="5"/>
  <c r="E26" i="3" s="1"/>
  <c r="U4" i="5"/>
  <c r="D26" i="3" s="1"/>
  <c r="T4" i="5"/>
  <c r="S4" i="5"/>
  <c r="R4" i="5"/>
  <c r="Q4" i="5"/>
  <c r="E24" i="3" s="1"/>
  <c r="P4" i="5"/>
  <c r="D24" i="3" s="1"/>
  <c r="O4" i="5"/>
  <c r="N4" i="5"/>
  <c r="M4" i="5"/>
  <c r="L4" i="5"/>
  <c r="E22" i="3" s="1"/>
  <c r="K4" i="5"/>
  <c r="D22" i="3" s="1"/>
  <c r="A4" i="5"/>
  <c r="B54" i="9"/>
  <c r="B55" i="9"/>
  <c r="B56" i="9"/>
  <c r="B57" i="9"/>
  <c r="B53" i="9"/>
  <c r="B38" i="9"/>
  <c r="B39" i="9"/>
  <c r="B40" i="9"/>
  <c r="B41" i="9"/>
  <c r="B37" i="9"/>
  <c r="B26" i="9"/>
  <c r="B27" i="9"/>
  <c r="B25" i="9"/>
  <c r="B12" i="9"/>
  <c r="B13" i="9"/>
  <c r="B14" i="9"/>
  <c r="B15" i="9"/>
  <c r="B16" i="9"/>
  <c r="B17" i="9"/>
  <c r="B11" i="9"/>
  <c r="F26" i="3" l="1"/>
  <c r="G26" i="3"/>
  <c r="F28" i="3"/>
  <c r="G28" i="3"/>
  <c r="F30" i="3"/>
  <c r="G30" i="3"/>
  <c r="F32" i="3"/>
  <c r="G32" i="3"/>
  <c r="F34" i="3"/>
  <c r="G34" i="3"/>
  <c r="F39" i="3"/>
  <c r="G39" i="3"/>
  <c r="F41" i="3"/>
  <c r="G41" i="3"/>
  <c r="F43" i="3"/>
  <c r="G43" i="3"/>
  <c r="F45" i="3"/>
  <c r="G45" i="3"/>
  <c r="F47" i="3"/>
  <c r="G47" i="3"/>
  <c r="F49" i="3"/>
  <c r="G49" i="3"/>
  <c r="F51" i="3"/>
  <c r="G51" i="3"/>
  <c r="F56" i="3"/>
  <c r="G56" i="3"/>
  <c r="F58" i="3"/>
  <c r="G58" i="3"/>
  <c r="F60" i="3"/>
  <c r="G60" i="3"/>
  <c r="F62" i="3"/>
  <c r="G62" i="3"/>
  <c r="F64" i="3"/>
  <c r="G64" i="3"/>
  <c r="F66" i="3"/>
  <c r="G66" i="3"/>
  <c r="F68" i="3"/>
  <c r="G68" i="3"/>
  <c r="F73" i="3"/>
  <c r="G73" i="3"/>
  <c r="F75" i="3"/>
  <c r="G75" i="3"/>
  <c r="F77" i="3"/>
  <c r="G77" i="3"/>
  <c r="F79" i="3"/>
  <c r="G79" i="3"/>
  <c r="F81" i="3"/>
  <c r="G81" i="3"/>
  <c r="F83" i="3"/>
  <c r="G83" i="3"/>
  <c r="F85" i="3"/>
  <c r="G85" i="3"/>
  <c r="F24" i="3"/>
  <c r="G24" i="3"/>
  <c r="F22" i="3"/>
  <c r="G22" i="3"/>
  <c r="B8" i="9"/>
  <c r="A6" i="8"/>
  <c r="A6" i="7"/>
  <c r="A6" i="6"/>
  <c r="A6" i="4"/>
  <c r="J78" i="3" l="1"/>
  <c r="J61" i="3"/>
  <c r="J44" i="3"/>
  <c r="J27" i="3"/>
  <c r="H66" i="3" l="1"/>
  <c r="J66" i="3" s="1"/>
  <c r="K66" i="3" s="1"/>
  <c r="H56" i="3"/>
  <c r="J56" i="3" s="1"/>
  <c r="K56" i="3" s="1"/>
  <c r="H26" i="3"/>
  <c r="J26" i="3" s="1"/>
  <c r="K26" i="3" s="1"/>
  <c r="H62" i="3"/>
  <c r="H75" i="3"/>
  <c r="J75" i="3" s="1"/>
  <c r="K75" i="3" s="1"/>
  <c r="H28" i="3"/>
  <c r="H85" i="3"/>
  <c r="J85" i="3" s="1"/>
  <c r="K85" i="3" s="1"/>
  <c r="H79" i="3"/>
  <c r="H41" i="3"/>
  <c r="J41" i="3" s="1"/>
  <c r="K41" i="3" s="1"/>
  <c r="H51" i="3"/>
  <c r="J51" i="3" s="1"/>
  <c r="K51" i="3" s="1"/>
  <c r="H64" i="3"/>
  <c r="J64" i="3" s="1"/>
  <c r="K64" i="3" s="1"/>
  <c r="H77" i="3"/>
  <c r="J77" i="3" s="1"/>
  <c r="K77" i="3" s="1"/>
  <c r="H30" i="3"/>
  <c r="J30" i="3" s="1"/>
  <c r="K30" i="3" s="1"/>
  <c r="H32" i="3"/>
  <c r="J32" i="3" s="1"/>
  <c r="K32" i="3" s="1"/>
  <c r="H81" i="3"/>
  <c r="J81" i="3" s="1"/>
  <c r="K81" i="3" s="1"/>
  <c r="H34" i="3"/>
  <c r="J34" i="3" s="1"/>
  <c r="K34" i="3" s="1"/>
  <c r="H47" i="3"/>
  <c r="J47" i="3" s="1"/>
  <c r="K47" i="3" s="1"/>
  <c r="H60" i="3"/>
  <c r="J60" i="3" s="1"/>
  <c r="K60" i="3" s="1"/>
  <c r="H83" i="3"/>
  <c r="J83" i="3" s="1"/>
  <c r="K83" i="3" s="1"/>
  <c r="H43" i="3"/>
  <c r="J43" i="3" s="1"/>
  <c r="K43" i="3" s="1"/>
  <c r="H58" i="3"/>
  <c r="J58" i="3" s="1"/>
  <c r="K58" i="3" s="1"/>
  <c r="H68" i="3"/>
  <c r="J68" i="3" s="1"/>
  <c r="K68" i="3" s="1"/>
  <c r="H73" i="3"/>
  <c r="J73" i="3" s="1"/>
  <c r="K73" i="3" s="1"/>
  <c r="H39" i="3"/>
  <c r="J39" i="3" s="1"/>
  <c r="K39" i="3" s="1"/>
  <c r="H49" i="3"/>
  <c r="J49" i="3" s="1"/>
  <c r="K49" i="3" s="1"/>
  <c r="H22" i="3"/>
  <c r="J22" i="3" s="1"/>
  <c r="K22" i="3" s="1"/>
  <c r="H24" i="3"/>
  <c r="J24" i="3" s="1"/>
  <c r="K24" i="3" s="1"/>
  <c r="H45" i="3"/>
  <c r="M77" i="3" l="1"/>
  <c r="Q77" i="3"/>
  <c r="P77" i="3"/>
  <c r="O77" i="3"/>
  <c r="N77" i="3"/>
  <c r="O73" i="3"/>
  <c r="O75" i="3" s="1"/>
  <c r="N73" i="3"/>
  <c r="N75" i="3" s="1"/>
  <c r="M73" i="3"/>
  <c r="M75" i="3" s="1"/>
  <c r="Q73" i="3"/>
  <c r="Q75" i="3" s="1"/>
  <c r="P73" i="3"/>
  <c r="P75" i="3" s="1"/>
  <c r="Q60" i="3"/>
  <c r="P60" i="3"/>
  <c r="O60" i="3"/>
  <c r="N60" i="3"/>
  <c r="M60" i="3"/>
  <c r="P56" i="3"/>
  <c r="P58" i="3" s="1"/>
  <c r="O56" i="3"/>
  <c r="O58" i="3" s="1"/>
  <c r="M56" i="3"/>
  <c r="M58" i="3" s="1"/>
  <c r="Q56" i="3"/>
  <c r="Q58" i="3" s="1"/>
  <c r="N56" i="3"/>
  <c r="N58" i="3" s="1"/>
  <c r="O43" i="3"/>
  <c r="N43" i="3"/>
  <c r="M43" i="3"/>
  <c r="Q43" i="3"/>
  <c r="P43" i="3"/>
  <c r="P39" i="3"/>
  <c r="P41" i="3" s="1"/>
  <c r="Q39" i="3"/>
  <c r="Q41" i="3" s="1"/>
  <c r="O39" i="3"/>
  <c r="O41" i="3" s="1"/>
  <c r="N39" i="3"/>
  <c r="N41" i="3" s="1"/>
  <c r="M39" i="3"/>
  <c r="M41" i="3" s="1"/>
  <c r="O26" i="3"/>
  <c r="Q26" i="3"/>
  <c r="M22" i="3"/>
  <c r="M24" i="3" s="1"/>
  <c r="Q22" i="3"/>
  <c r="J28" i="3"/>
  <c r="K28" i="3" s="1"/>
  <c r="J79" i="3"/>
  <c r="K79" i="3" s="1"/>
  <c r="J62" i="3"/>
  <c r="K62" i="3" s="1"/>
  <c r="P26" i="3"/>
  <c r="N26" i="3"/>
  <c r="M26" i="3"/>
  <c r="P22" i="3"/>
  <c r="P24" i="3" s="1"/>
  <c r="O22" i="3"/>
  <c r="O24" i="3" s="1"/>
  <c r="N22" i="3"/>
  <c r="N24" i="3" s="1"/>
  <c r="J45" i="3"/>
  <c r="N79" i="3" l="1"/>
  <c r="N85" i="3" s="1"/>
  <c r="Q79" i="3"/>
  <c r="Q81" i="3" s="1"/>
  <c r="Q83" i="3" s="1"/>
  <c r="O79" i="3"/>
  <c r="O85" i="3" s="1"/>
  <c r="P79" i="3"/>
  <c r="P81" i="3" s="1"/>
  <c r="P83" i="3" s="1"/>
  <c r="M79" i="3"/>
  <c r="M81" i="3" s="1"/>
  <c r="M83" i="3" s="1"/>
  <c r="N62" i="3"/>
  <c r="N68" i="3" s="1"/>
  <c r="M62" i="3"/>
  <c r="M68" i="3" s="1"/>
  <c r="O62" i="3"/>
  <c r="O64" i="3" s="1"/>
  <c r="O66" i="3" s="1"/>
  <c r="Q62" i="3"/>
  <c r="Q64" i="3" s="1"/>
  <c r="Q66" i="3" s="1"/>
  <c r="P62" i="3"/>
  <c r="P68" i="3" s="1"/>
  <c r="O28" i="3"/>
  <c r="O30" i="3" s="1"/>
  <c r="O32" i="3" s="1"/>
  <c r="M28" i="3"/>
  <c r="N28" i="3"/>
  <c r="N30" i="3" s="1"/>
  <c r="N32" i="3" s="1"/>
  <c r="P28" i="3"/>
  <c r="Q28" i="3"/>
  <c r="Q30" i="3" s="1"/>
  <c r="K45" i="3"/>
  <c r="N45" i="3" s="1"/>
  <c r="Q24" i="3"/>
  <c r="O81" i="3" l="1"/>
  <c r="O83" i="3" s="1"/>
  <c r="N64" i="3"/>
  <c r="N66" i="3" s="1"/>
  <c r="N81" i="3"/>
  <c r="N83" i="3" s="1"/>
  <c r="Q85" i="3"/>
  <c r="M85" i="3"/>
  <c r="P85" i="3"/>
  <c r="M64" i="3"/>
  <c r="M66" i="3" s="1"/>
  <c r="O68" i="3"/>
  <c r="Q68" i="3"/>
  <c r="P64" i="3"/>
  <c r="P66" i="3" s="1"/>
  <c r="N47" i="3"/>
  <c r="N49" i="3" s="1"/>
  <c r="N51" i="3"/>
  <c r="O45" i="3"/>
  <c r="Q45" i="3"/>
  <c r="M45" i="3"/>
  <c r="P45" i="3"/>
  <c r="N34" i="3"/>
  <c r="M34" i="3"/>
  <c r="M30" i="3"/>
  <c r="M32" i="3" s="1"/>
  <c r="O34" i="3"/>
  <c r="P34" i="3"/>
  <c r="P30" i="3"/>
  <c r="P32" i="3" s="1"/>
  <c r="Q32" i="3"/>
  <c r="Q34" i="3"/>
  <c r="P51" i="3" l="1"/>
  <c r="P47" i="3"/>
  <c r="P49" i="3" s="1"/>
  <c r="M51" i="3"/>
  <c r="M47" i="3"/>
  <c r="M49" i="3" s="1"/>
  <c r="Q51" i="3"/>
  <c r="Q47" i="3"/>
  <c r="Q49" i="3" s="1"/>
  <c r="O51" i="3"/>
  <c r="O47" i="3"/>
  <c r="O49" i="3" s="1"/>
</calcChain>
</file>

<file path=xl/sharedStrings.xml><?xml version="1.0" encoding="utf-8"?>
<sst xmlns="http://schemas.openxmlformats.org/spreadsheetml/2006/main" count="431" uniqueCount="114">
  <si>
    <t>Total</t>
  </si>
  <si>
    <t>Sex data availability</t>
  </si>
  <si>
    <t>Amount of premium written, by sex of policyholders</t>
  </si>
  <si>
    <t>Type of insurance license</t>
  </si>
  <si>
    <t>Geographic presence</t>
  </si>
  <si>
    <t>Sex information collection</t>
  </si>
  <si>
    <t>Reliability of sex information</t>
  </si>
  <si>
    <t>Dropdown list</t>
  </si>
  <si>
    <t>10-20%</t>
  </si>
  <si>
    <t>20-30%</t>
  </si>
  <si>
    <t>30-40%</t>
  </si>
  <si>
    <t>40-50%</t>
  </si>
  <si>
    <t>50-60%</t>
  </si>
  <si>
    <t>60-70%</t>
  </si>
  <si>
    <t>70-80%</t>
  </si>
  <si>
    <t>80-90%</t>
  </si>
  <si>
    <t>90-100%</t>
  </si>
  <si>
    <t>Conteo</t>
  </si>
  <si>
    <t>País</t>
  </si>
  <si>
    <t>Nombre de la aseguradora</t>
  </si>
  <si>
    <t>Tipo de licencia</t>
  </si>
  <si>
    <t>Presencia geográfica</t>
  </si>
  <si>
    <t>Recopilación de datos de género</t>
  </si>
  <si>
    <t>Precisión percibida de los datos de género</t>
  </si>
  <si>
    <t>Fecha de inicio de los datos reportados</t>
  </si>
  <si>
    <t>Duración</t>
  </si>
  <si>
    <t>Fecha de finalización de los datos reportados</t>
  </si>
  <si>
    <t>Accidente y Salud</t>
  </si>
  <si>
    <t>Vinculados a Vida y Ahorro</t>
  </si>
  <si>
    <t>Seguro para pequeñas empresas</t>
  </si>
  <si>
    <t>Seguro climático y agrícola</t>
  </si>
  <si>
    <t>1. Número total de asegurados</t>
  </si>
  <si>
    <t>2. Importe/valor de la prima bruta emitida</t>
  </si>
  <si>
    <t>3. Número de asegurados o vidas cubiertas</t>
  </si>
  <si>
    <t>4. Número de reclamos recibidos</t>
  </si>
  <si>
    <t>5. Número de reclamos pagados</t>
  </si>
  <si>
    <t>6. Monto o valor de los reclamos pagados</t>
  </si>
  <si>
    <t>7. Número de reclamos rechazados</t>
  </si>
  <si>
    <t>Mujer</t>
  </si>
  <si>
    <t>Masculino</t>
  </si>
  <si>
    <t>Otro</t>
  </si>
  <si>
    <t>Desconocido</t>
  </si>
  <si>
    <r>
      <rPr>
        <b/>
        <u/>
        <sz val="12"/>
        <color theme="1"/>
        <rFont val="Arial"/>
        <family val="2"/>
      </rPr>
      <t>NO</t>
    </r>
    <r>
      <rPr>
        <b/>
        <sz val="12"/>
        <color theme="1"/>
        <rFont val="Arial"/>
        <family val="2"/>
      </rPr>
      <t xml:space="preserve"> editar esta fila</t>
    </r>
  </si>
  <si>
    <t>FeMa-Meter: Acceso y uso</t>
  </si>
  <si>
    <t>Perfil de las aseguradoras que enviaron sus datos</t>
  </si>
  <si>
    <t xml:space="preserve">Número de aseguradoras </t>
  </si>
  <si>
    <t>Distribución por tipo de aseguradora</t>
  </si>
  <si>
    <t>Seguros de vida</t>
  </si>
  <si>
    <t>Seguros no vida</t>
  </si>
  <si>
    <t>Seguros mixtos (vida y no vida)</t>
  </si>
  <si>
    <t>Seguros de salud</t>
  </si>
  <si>
    <t>Microseguros</t>
  </si>
  <si>
    <t>Seguros especializados</t>
  </si>
  <si>
    <t>Otros</t>
  </si>
  <si>
    <t>Distribución por presencia geográfica</t>
  </si>
  <si>
    <t>Sólo dentro del país (local)</t>
  </si>
  <si>
    <t>En varios países del mismo continente (regional)</t>
  </si>
  <si>
    <t>En distintos continentes (global)</t>
  </si>
  <si>
    <t>Respuesta de las aseguradoras a - "¿Cómo calificaría la calidad y confiabilidad de la información de género sobre sus asegurados disponible en el sistema?"</t>
  </si>
  <si>
    <t>Sí, es obligatorio</t>
  </si>
  <si>
    <t>Sí, pero no es obligatorio</t>
  </si>
  <si>
    <t>Sólo para determinados tipos de pólizas</t>
  </si>
  <si>
    <t>Sólo a veces, sin normas fijas</t>
  </si>
  <si>
    <t>No, no recopilamos información sobre género</t>
  </si>
  <si>
    <t>Bastante precisa</t>
  </si>
  <si>
    <t>La recopilamos, pero no estamos seguros de su exactitud</t>
  </si>
  <si>
    <t>No recopilamos información de género</t>
  </si>
  <si>
    <t>No es exacta</t>
  </si>
  <si>
    <t>No se aplica a nosotros</t>
  </si>
  <si>
    <t>Acerca de la herramienta</t>
  </si>
  <si>
    <t>La herramienta FeMa-Meter mide el acceso a y el uso de seguros por parte de mujeres y hombres y la representación de género en la industria de seguros. Cuantificar las brechas potenciales es el primer paso para construir una base más sólida para un seguro inclusivo. Completar la herramienta le proporciona datos de referencia de que permite establecer objetivos y medir el progreso y contribuye a construir una comprensión global de la equidad en el sector asegurador.
El FeMa-Meter consta de dos partes. La sección Acceso y Uso captura el género de los clientes en cuatro categorías de riesgo principales: accidentes y salud, vida y ahorros, pequeñas empresas, clima y agricultura. Esta herramienta puede ser utilizada por todo tipo de aseguradoras que ofrecen productos de seguros a individuos, agricultores y pequeñas empresas (aseguradoras de vida, aseguradoras no vida, aseguradoras generales, aseguradoras especializadas, compañías de microseguros, etc.).
La herramienta no incluye categorías de riesgo que no afectan directamente a individuos, agricultores y pequeñas empresas (por ejemplo, seguros marítimos, seguros de grandes propiedades) ni seguros que generalmente son obligatorios para todos (por ejemplo, seguros de vehículos/seguros de automóviles) porque hay un valor agregado limitado al analizar los indicadores de acceso y uso de estos riesgos por sexo.
El material de capacitación y la guía del usuario del FeMa-Meter brindan instrucciones adicionales. Sin embargo, es posible solicitar más aclaraciones a secretariat@a2ii.org.</t>
  </si>
  <si>
    <t>La guía de 6 puntos sobre indicadores de resultados: hágase estas preguntas:</t>
  </si>
  <si>
    <t>¿Cómo es la calidad de mis datos? ¿Tengo información completa desglosada por sexo para los indicadores clave de mi cartera?</t>
  </si>
  <si>
    <t xml:space="preserve">¿Qué más puedo hacer para mejorar la calidad de los datos de entrada?			</t>
  </si>
  <si>
    <t>¿Observo algún sesgo o parcialidad hacia un género en particular que se refleje en los indicadores de resultados?</t>
  </si>
  <si>
    <t>¿Encuentro algo inesperado o sorprendente? ¿Por qué esto puede estar ocurriendo?</t>
  </si>
  <si>
    <t xml:space="preserve">¿Cuál es la conclusión general que saco de estos números?					</t>
  </si>
  <si>
    <t xml:space="preserve">¿Mis productos y procesos están adaptados al contexto único de las mujeres y permiten acceso y uso igualitarios por parte de las mujeres? ¿Hay oportunidades perdidas?			</t>
  </si>
  <si>
    <t xml:space="preserve">¡Recuerda!					</t>
  </si>
  <si>
    <t>Este rastreador es el primer paso para entender cómo sus productos y servicios pueden ser accesibles y utilizados por personas de distintos sexos. Estos indicadores están diseñados para proporcionar ideas iniciales para la reflexión con las partes interesadas internas de su organización, e identificar la posibilidad de barreras a las que se enfrenta cualquier grupo de género específico. Le recomendamos que trabaje con sus equipos de actuarios y de datos para realizar cálculos más precisos y verificar sus hipótesis.</t>
  </si>
  <si>
    <t>Conteo de personas que tienen pólizas activas/en vigor al final del período del informe, por sexo</t>
  </si>
  <si>
    <t>Importe de la prima suscrita, según sexo de los asegurados</t>
  </si>
  <si>
    <t>Conteo de personas aseguradas bajo las pólizas activas/en vigor, por sexo</t>
  </si>
  <si>
    <t>Conteo de reclamos recibidos durante el período del informe, según el sexo del asegurado</t>
  </si>
  <si>
    <t>Conteo de reclamos pagados durante el período del informe, según el sexo del asegurado</t>
  </si>
  <si>
    <t>Monto / Valor de Reclamos Pagados durante el período del informe, según el sexo del asegurado</t>
  </si>
  <si>
    <t>Conteo de reclamos rechazados durante el período del informe, según el sexo del asegurado</t>
  </si>
  <si>
    <t>Datos no disponibles o fiables</t>
  </si>
  <si>
    <t>No aplicable</t>
  </si>
  <si>
    <t>Limitado</t>
  </si>
  <si>
    <t>Menos del 10%</t>
  </si>
  <si>
    <t xml:space="preserve">Bueno </t>
  </si>
  <si>
    <t>Exhaustivo</t>
  </si>
  <si>
    <r>
      <rPr>
        <b/>
        <sz val="12"/>
        <color theme="0"/>
        <rFont val="Arial"/>
        <family val="2"/>
      </rPr>
      <t>Seguro de Accidentes y Salud</t>
    </r>
    <r>
      <rPr>
        <sz val="10"/>
        <color theme="0"/>
        <rFont val="Arial"/>
        <family val="2"/>
      </rPr>
      <t xml:space="preserve">
(Indemnización, Hospitalización, Invalidez, Accidentes Personales, etc.)</t>
    </r>
  </si>
  <si>
    <r>
      <t xml:space="preserve">Indicadores de entrada - </t>
    </r>
    <r>
      <rPr>
        <b/>
        <u/>
        <sz val="12"/>
        <color theme="1"/>
        <rFont val="Arial"/>
        <family val="2"/>
      </rPr>
      <t>Cartera de Accidentes y Salud</t>
    </r>
    <r>
      <rPr>
        <b/>
        <sz val="12"/>
        <color theme="1"/>
        <rFont val="Arial"/>
        <family val="2"/>
      </rPr>
      <t xml:space="preserve">	</t>
    </r>
  </si>
  <si>
    <t>Indicadores de resultados - Cartera de Accidentes y -Salud</t>
  </si>
  <si>
    <t>Disponibilidad de datos sobre género</t>
  </si>
  <si>
    <t>Indicador</t>
  </si>
  <si>
    <t>% de asegurados</t>
  </si>
  <si>
    <t>Prima media pagada</t>
  </si>
  <si>
    <t>% de vidas aseguradas</t>
  </si>
  <si>
    <t>Probabilidad de presentar un reclamo (aprox.)</t>
  </si>
  <si>
    <t>Probabilidad de aprobación del reclamo</t>
  </si>
  <si>
    <t>Tamaño promedio de reclamo</t>
  </si>
  <si>
    <t>Probabilidad de rechazo de reclamo</t>
  </si>
  <si>
    <r>
      <rPr>
        <b/>
        <sz val="12"/>
        <color theme="0"/>
        <rFont val="Arial"/>
        <family val="2"/>
      </rPr>
      <t>Seguros de vida y ahorro</t>
    </r>
    <r>
      <rPr>
        <sz val="10"/>
        <color theme="0"/>
        <rFont val="Arial"/>
        <family val="2"/>
      </rPr>
      <t xml:space="preserve">
(Vida a plazo/ Crédito/ Decesos/ Dotación/ Vincludado a Unidad, etc.)</t>
    </r>
  </si>
  <si>
    <r>
      <t xml:space="preserve">Indicadores de entrada - </t>
    </r>
    <r>
      <rPr>
        <b/>
        <u/>
        <sz val="12"/>
        <color theme="1"/>
        <rFont val="Arial"/>
        <family val="2"/>
      </rPr>
      <t>Cartera vinculada a Vida y Ahorro</t>
    </r>
  </si>
  <si>
    <r>
      <t xml:space="preserve">Indicadores de resultados - </t>
    </r>
    <r>
      <rPr>
        <b/>
        <u/>
        <sz val="12"/>
        <color theme="0"/>
        <rFont val="Arial"/>
        <family val="2"/>
      </rPr>
      <t>Cartera vinculada a Vida y Ahorro</t>
    </r>
  </si>
  <si>
    <r>
      <t xml:space="preserve">Indicadores de entrada - </t>
    </r>
    <r>
      <rPr>
        <b/>
        <u/>
        <sz val="12"/>
        <color theme="1"/>
        <rFont val="Arial"/>
        <family val="2"/>
      </rPr>
      <t>Cartera de pequeñas empresas</t>
    </r>
  </si>
  <si>
    <r>
      <t xml:space="preserve">Indicadores de resultados - </t>
    </r>
    <r>
      <rPr>
        <b/>
        <u/>
        <sz val="12"/>
        <color theme="0"/>
        <rFont val="Arial"/>
        <family val="2"/>
      </rPr>
      <t>Cartera de Pequeñas Empresas</t>
    </r>
  </si>
  <si>
    <r>
      <t xml:space="preserve">Indicadores de entradas - </t>
    </r>
    <r>
      <rPr>
        <b/>
        <u/>
        <sz val="12"/>
        <color theme="1"/>
        <rFont val="Arial"/>
        <family val="2"/>
      </rPr>
      <t>Cartera de Clima y Agricultura</t>
    </r>
  </si>
  <si>
    <r>
      <t xml:space="preserve">Indicadores de resultados - </t>
    </r>
    <r>
      <rPr>
        <b/>
        <u/>
        <sz val="12"/>
        <color theme="0"/>
        <rFont val="Arial"/>
        <family val="2"/>
      </rPr>
      <t>Cartera de Clima y Agricultura</t>
    </r>
  </si>
  <si>
    <r>
      <rPr>
        <b/>
        <sz val="12"/>
        <color theme="0"/>
        <rFont val="Arial"/>
        <family val="2"/>
      </rPr>
      <t>Seguros Climáticos y Agrícolas</t>
    </r>
    <r>
      <rPr>
        <sz val="10"/>
        <color theme="0"/>
        <rFont val="Arial"/>
        <family val="2"/>
      </rPr>
      <t xml:space="preserve">
(seguros indexados, seguros catastróficos, ganado, etc.)</t>
    </r>
  </si>
  <si>
    <r>
      <rPr>
        <b/>
        <sz val="12"/>
        <color theme="0"/>
        <rFont val="Arial"/>
        <family val="2"/>
      </rPr>
      <t>Seguros para pequeñas empresas</t>
    </r>
    <r>
      <rPr>
        <sz val="10"/>
        <color theme="0"/>
        <rFont val="Arial"/>
        <family val="2"/>
      </rPr>
      <t xml:space="preserve">
(daños materiales, responsabilidad civil, robo, incendio,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</si>
</sst>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409]d\-mmm\-yy;@"/>
    <numFmt numFmtId="167" formatCode="0.0%"/>
    <numFmt numFmtId="168" formatCode="[$-409]d\-mmm\-yyyy;@"/>
  </numFmts>
  <fonts count="28" x14ac:knownFonts="1">
    <font>
      <sz val="10"/>
      <color theme="1"/>
      <name val="Franklin Gothic Book"/>
      <family val="2"/>
    </font>
    <font>
      <sz val="10"/>
      <color theme="1"/>
      <name val="Franklin Gothic Book"/>
      <family val="2"/>
    </font>
    <font>
      <sz val="10"/>
      <color theme="1"/>
      <name val="Arial"/>
      <family val="2"/>
    </font>
    <font>
      <sz val="12"/>
      <color theme="1"/>
      <name val="Arial"/>
      <family val="2"/>
    </font>
    <font>
      <b/>
      <sz val="20"/>
      <color theme="1"/>
      <name val="Arial"/>
      <family val="2"/>
    </font>
    <font>
      <b/>
      <sz val="12"/>
      <color theme="0"/>
      <name val="Arial"/>
      <family val="2"/>
    </font>
    <font>
      <sz val="10"/>
      <color theme="0"/>
      <name val="Arial"/>
      <family val="2"/>
    </font>
    <font>
      <b/>
      <sz val="12"/>
      <color theme="1"/>
      <name val="Arial"/>
      <family val="2"/>
    </font>
    <font>
      <b/>
      <u/>
      <sz val="12"/>
      <color theme="1"/>
      <name val="Arial"/>
      <family val="2"/>
    </font>
    <font>
      <b/>
      <i/>
      <sz val="10"/>
      <color theme="1"/>
      <name val="Arial"/>
      <family val="2"/>
    </font>
    <font>
      <b/>
      <sz val="10"/>
      <color theme="1"/>
      <name val="Arial"/>
      <family val="2"/>
    </font>
    <font>
      <sz val="8"/>
      <color theme="0" tint="-0.499984740745262"/>
      <name val="Arial"/>
      <family val="2"/>
    </font>
    <font>
      <sz val="10"/>
      <color theme="0" tint="-0.499984740745262"/>
      <name val="Arial"/>
      <family val="2"/>
    </font>
    <font>
      <i/>
      <sz val="10"/>
      <color theme="0" tint="-0.249977111117893"/>
      <name val="Arial"/>
      <family val="2"/>
    </font>
    <font>
      <sz val="12"/>
      <color rgb="FFFF0000"/>
      <name val="Arial"/>
      <family val="2"/>
    </font>
    <font>
      <sz val="9"/>
      <color theme="1"/>
      <name val="Arial"/>
      <family val="2"/>
    </font>
    <font>
      <sz val="12"/>
      <name val="Arial"/>
      <family val="2"/>
    </font>
    <font>
      <sz val="10"/>
      <name val="Arial"/>
      <family val="2"/>
    </font>
    <font>
      <sz val="8"/>
      <name val="Arial"/>
      <family val="2"/>
    </font>
    <font>
      <b/>
      <u/>
      <sz val="12"/>
      <color theme="0"/>
      <name val="Arial"/>
      <family val="2"/>
    </font>
    <font>
      <sz val="18"/>
      <color theme="4"/>
      <name val="Arial"/>
      <family val="2"/>
    </font>
    <font>
      <b/>
      <sz val="14"/>
      <name val="Arial"/>
      <family val="2"/>
    </font>
    <font>
      <i/>
      <sz val="10"/>
      <color theme="1"/>
      <name val="Arial"/>
      <family val="2"/>
    </font>
    <font>
      <sz val="11"/>
      <color theme="1"/>
      <name val="Arial"/>
      <family val="2"/>
    </font>
    <font>
      <i/>
      <sz val="8"/>
      <color theme="1"/>
      <name val="Arial"/>
      <family val="2"/>
    </font>
    <font>
      <b/>
      <sz val="8"/>
      <color theme="1"/>
      <name val="Arial"/>
      <family val="2"/>
    </font>
    <font>
      <b/>
      <sz val="6"/>
      <color theme="1"/>
      <name val="Arial"/>
      <family val="2"/>
    </font>
    <font>
      <sz val="9"/>
      <color rgb="FF000000"/>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4" tint="-0.499984740745262"/>
        <bgColor indexed="64"/>
      </patternFill>
    </fill>
    <fill>
      <patternFill patternType="solid">
        <fgColor rgb="FFDAF0F3"/>
        <bgColor rgb="FF000000"/>
      </patternFill>
    </fill>
  </fills>
  <borders count="22">
    <border>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bottom style="thin">
        <color theme="0"/>
      </bottom>
      <diagonal/>
    </border>
    <border>
      <left/>
      <right/>
      <top style="thin">
        <color theme="0"/>
      </top>
      <bottom style="thin">
        <color theme="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op>
      <bottom/>
      <diagonal/>
    </border>
    <border>
      <left style="medium">
        <color theme="0"/>
      </left>
      <right/>
      <top/>
      <bottom style="medium">
        <color theme="0"/>
      </bottom>
      <diagonal/>
    </border>
    <border>
      <left/>
      <right style="medium">
        <color theme="0"/>
      </right>
      <top/>
      <bottom/>
      <diagonal/>
    </border>
    <border>
      <left style="medium">
        <color theme="0"/>
      </left>
      <right style="medium">
        <color theme="0"/>
      </right>
      <top/>
      <bottom style="medium">
        <color theme="0"/>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0"/>
      </left>
      <right style="medium">
        <color theme="0"/>
      </right>
      <top/>
      <bottom/>
      <diagonal/>
    </border>
    <border>
      <left style="thin">
        <color rgb="FF808080"/>
      </left>
      <right style="thin">
        <color rgb="FF808080"/>
      </right>
      <top style="thin">
        <color rgb="FF808080"/>
      </top>
      <bottom style="thin">
        <color rgb="FF80808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21">
    <xf numFmtId="0" fontId="0" fillId="0" borderId="0" xfId="0"/>
    <xf numFmtId="0" fontId="2" fillId="0" borderId="0" xfId="0" applyFont="1" applyAlignment="1" applyProtection="1">
      <alignment vertical="center"/>
      <protection hidden="1"/>
    </xf>
    <xf numFmtId="165" fontId="2" fillId="0" borderId="0" xfId="1" applyNumberFormat="1" applyFont="1" applyFill="1" applyBorder="1" applyAlignment="1" applyProtection="1">
      <alignment vertical="center"/>
      <protection hidden="1"/>
    </xf>
    <xf numFmtId="0" fontId="3"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9" fillId="0" borderId="0" xfId="0" applyFont="1" applyAlignment="1" applyProtection="1">
      <alignment horizontal="right" vertical="center"/>
      <protection hidden="1"/>
    </xf>
    <xf numFmtId="0" fontId="12" fillId="0" borderId="0" xfId="0" applyFont="1" applyAlignment="1" applyProtection="1">
      <alignment vertical="top" wrapText="1"/>
      <protection hidden="1"/>
    </xf>
    <xf numFmtId="0" fontId="13" fillId="0" borderId="0" xfId="0" applyFont="1" applyAlignment="1" applyProtection="1">
      <alignment vertical="center"/>
      <protection hidden="1"/>
    </xf>
    <xf numFmtId="0" fontId="2" fillId="0" borderId="0" xfId="0" applyFont="1" applyProtection="1">
      <protection hidden="1"/>
    </xf>
    <xf numFmtId="0" fontId="3" fillId="0" borderId="0" xfId="0" applyFont="1" applyAlignment="1" applyProtection="1">
      <alignment horizontal="right" vertical="center" wrapText="1"/>
      <protection hidden="1"/>
    </xf>
    <xf numFmtId="0" fontId="4" fillId="0" borderId="0" xfId="0" applyFont="1" applyAlignment="1" applyProtection="1">
      <alignment vertical="top"/>
      <protection hidden="1"/>
    </xf>
    <xf numFmtId="0" fontId="3" fillId="0" borderId="0" xfId="0" applyFont="1" applyAlignment="1" applyProtection="1">
      <alignment horizontal="right" vertical="center"/>
      <protection hidden="1"/>
    </xf>
    <xf numFmtId="166" fontId="3" fillId="0" borderId="0" xfId="0" applyNumberFormat="1" applyFont="1" applyAlignment="1" applyProtection="1">
      <alignment vertical="center"/>
      <protection hidden="1"/>
    </xf>
    <xf numFmtId="0" fontId="2" fillId="0" borderId="0" xfId="0" applyFont="1" applyAlignment="1" applyProtection="1">
      <alignment horizontal="right" vertical="center"/>
      <protection hidden="1"/>
    </xf>
    <xf numFmtId="49" fontId="2" fillId="0" borderId="0" xfId="0" applyNumberFormat="1" applyFont="1" applyAlignment="1" applyProtection="1">
      <alignment horizontal="left" vertical="center" wrapText="1"/>
      <protection hidden="1"/>
    </xf>
    <xf numFmtId="0" fontId="10" fillId="5" borderId="10" xfId="0" applyFont="1" applyFill="1" applyBorder="1" applyAlignment="1" applyProtection="1">
      <alignment horizontal="center" vertical="center"/>
      <protection hidden="1"/>
    </xf>
    <xf numFmtId="0" fontId="10" fillId="6" borderId="10" xfId="0" applyFont="1" applyFill="1" applyBorder="1" applyAlignment="1" applyProtection="1">
      <alignment horizontal="center" vertical="center"/>
      <protection hidden="1"/>
    </xf>
    <xf numFmtId="0" fontId="10" fillId="7" borderId="10" xfId="0" applyFont="1" applyFill="1" applyBorder="1" applyAlignment="1" applyProtection="1">
      <alignment horizontal="center" vertical="center"/>
      <protection hidden="1"/>
    </xf>
    <xf numFmtId="0" fontId="10" fillId="8" borderId="10" xfId="0" applyFont="1" applyFill="1" applyBorder="1" applyAlignment="1" applyProtection="1">
      <alignment horizontal="center" vertical="center"/>
      <protection hidden="1"/>
    </xf>
    <xf numFmtId="0" fontId="10" fillId="4" borderId="8" xfId="0" applyFont="1" applyFill="1" applyBorder="1" applyAlignment="1" applyProtection="1">
      <alignment horizontal="center" vertical="center"/>
      <protection hidden="1"/>
    </xf>
    <xf numFmtId="165" fontId="2" fillId="9" borderId="1" xfId="1" applyNumberFormat="1" applyFont="1" applyFill="1" applyBorder="1" applyAlignment="1" applyProtection="1">
      <alignment vertical="center"/>
      <protection hidden="1"/>
    </xf>
    <xf numFmtId="165" fontId="2" fillId="10" borderId="1" xfId="1" applyNumberFormat="1" applyFont="1" applyFill="1" applyBorder="1" applyAlignment="1" applyProtection="1">
      <alignment vertical="center"/>
      <protection hidden="1"/>
    </xf>
    <xf numFmtId="165" fontId="2" fillId="11" borderId="1" xfId="1" applyNumberFormat="1" applyFont="1" applyFill="1" applyBorder="1" applyAlignment="1" applyProtection="1">
      <alignment vertical="center"/>
      <protection hidden="1"/>
    </xf>
    <xf numFmtId="165" fontId="2" fillId="2" borderId="1" xfId="1" applyNumberFormat="1" applyFont="1" applyFill="1" applyBorder="1" applyAlignment="1" applyProtection="1">
      <alignment vertical="center"/>
      <protection hidden="1"/>
    </xf>
    <xf numFmtId="165" fontId="2" fillId="3" borderId="2" xfId="1" applyNumberFormat="1" applyFont="1" applyFill="1" applyBorder="1" applyAlignment="1" applyProtection="1">
      <alignment vertical="center"/>
      <protection hidden="1"/>
    </xf>
    <xf numFmtId="9" fontId="2" fillId="3" borderId="3" xfId="2" applyFont="1" applyFill="1" applyBorder="1" applyAlignment="1" applyProtection="1">
      <alignment horizontal="center" vertical="center"/>
      <protection hidden="1"/>
    </xf>
    <xf numFmtId="165" fontId="2" fillId="3" borderId="1" xfId="1" applyNumberFormat="1" applyFont="1" applyFill="1" applyBorder="1" applyAlignment="1" applyProtection="1">
      <alignment vertical="center" wrapText="1"/>
      <protection hidden="1"/>
    </xf>
    <xf numFmtId="0" fontId="17" fillId="3" borderId="1" xfId="0" applyFont="1" applyFill="1" applyBorder="1" applyAlignment="1" applyProtection="1">
      <alignment vertical="center"/>
      <protection hidden="1"/>
    </xf>
    <xf numFmtId="9" fontId="17" fillId="9" borderId="1" xfId="2" applyFont="1" applyFill="1" applyBorder="1" applyAlignment="1" applyProtection="1">
      <alignment horizontal="right" vertical="center"/>
      <protection hidden="1"/>
    </xf>
    <xf numFmtId="9" fontId="2" fillId="10" borderId="1" xfId="2" applyFont="1" applyFill="1" applyBorder="1" applyAlignment="1" applyProtection="1">
      <alignment horizontal="right" vertical="center"/>
      <protection hidden="1"/>
    </xf>
    <xf numFmtId="9" fontId="2" fillId="11" borderId="1" xfId="2" applyFont="1" applyFill="1" applyBorder="1" applyAlignment="1" applyProtection="1">
      <alignment horizontal="right" vertical="center"/>
      <protection hidden="1"/>
    </xf>
    <xf numFmtId="9" fontId="2" fillId="2" borderId="1" xfId="2" applyFont="1" applyFill="1" applyBorder="1" applyAlignment="1" applyProtection="1">
      <alignment horizontal="right" vertical="center"/>
      <protection hidden="1"/>
    </xf>
    <xf numFmtId="9" fontId="17" fillId="3" borderId="1" xfId="0" applyNumberFormat="1" applyFont="1" applyFill="1" applyBorder="1" applyAlignment="1" applyProtection="1">
      <alignment horizontal="right" vertical="center"/>
      <protection hidden="1"/>
    </xf>
    <xf numFmtId="0" fontId="11" fillId="0" borderId="0" xfId="0" applyFont="1" applyAlignment="1" applyProtection="1">
      <alignment vertical="top" wrapText="1"/>
      <protection hidden="1"/>
    </xf>
    <xf numFmtId="0" fontId="11" fillId="0" borderId="9" xfId="0" applyFont="1" applyBorder="1" applyAlignment="1" applyProtection="1">
      <alignment vertical="top" wrapText="1"/>
      <protection hidden="1"/>
    </xf>
    <xf numFmtId="9" fontId="2" fillId="0" borderId="3" xfId="2" applyFont="1" applyFill="1" applyBorder="1" applyAlignment="1" applyProtection="1">
      <alignment horizontal="center" vertical="center"/>
      <protection hidden="1"/>
    </xf>
    <xf numFmtId="165" fontId="2" fillId="0" borderId="1" xfId="1" applyNumberFormat="1" applyFont="1" applyFill="1" applyBorder="1" applyAlignment="1" applyProtection="1">
      <alignment vertical="center" wrapText="1"/>
      <protection hidden="1"/>
    </xf>
    <xf numFmtId="165" fontId="2" fillId="0" borderId="1" xfId="1" applyNumberFormat="1" applyFont="1" applyFill="1" applyBorder="1" applyAlignment="1" applyProtection="1">
      <alignment vertical="center"/>
      <protection hidden="1"/>
    </xf>
    <xf numFmtId="165" fontId="2" fillId="0" borderId="1" xfId="1" applyNumberFormat="1" applyFont="1" applyFill="1" applyBorder="1" applyAlignment="1" applyProtection="1">
      <alignment horizontal="right" vertical="center"/>
      <protection hidden="1"/>
    </xf>
    <xf numFmtId="165" fontId="2" fillId="3" borderId="1" xfId="1" applyNumberFormat="1" applyFont="1" applyFill="1" applyBorder="1" applyAlignment="1" applyProtection="1">
      <alignment vertical="center"/>
      <protection hidden="1"/>
    </xf>
    <xf numFmtId="165" fontId="2" fillId="9" borderId="1" xfId="1" applyNumberFormat="1" applyFont="1" applyFill="1" applyBorder="1" applyAlignment="1" applyProtection="1">
      <alignment horizontal="right" vertical="center"/>
      <protection hidden="1"/>
    </xf>
    <xf numFmtId="165" fontId="2" fillId="10" borderId="1" xfId="1" applyNumberFormat="1" applyFont="1" applyFill="1" applyBorder="1" applyAlignment="1" applyProtection="1">
      <alignment horizontal="right" vertical="center"/>
      <protection hidden="1"/>
    </xf>
    <xf numFmtId="165" fontId="2" fillId="11" borderId="1" xfId="1" applyNumberFormat="1" applyFont="1" applyFill="1" applyBorder="1" applyAlignment="1" applyProtection="1">
      <alignment horizontal="right" vertical="center"/>
      <protection hidden="1"/>
    </xf>
    <xf numFmtId="165" fontId="2" fillId="2" borderId="1" xfId="1" applyNumberFormat="1" applyFont="1" applyFill="1" applyBorder="1" applyAlignment="1" applyProtection="1">
      <alignment horizontal="right" vertical="center"/>
      <protection hidden="1"/>
    </xf>
    <xf numFmtId="165" fontId="2" fillId="3" borderId="1" xfId="1" applyNumberFormat="1" applyFont="1" applyFill="1" applyBorder="1" applyAlignment="1" applyProtection="1">
      <alignment horizontal="right" vertical="center"/>
      <protection hidden="1"/>
    </xf>
    <xf numFmtId="167" fontId="17" fillId="9" borderId="1" xfId="2" applyNumberFormat="1" applyFont="1" applyFill="1" applyBorder="1" applyAlignment="1" applyProtection="1">
      <alignment horizontal="right" vertical="center"/>
      <protection hidden="1"/>
    </xf>
    <xf numFmtId="167" fontId="2" fillId="10" borderId="1" xfId="2" applyNumberFormat="1" applyFont="1" applyFill="1" applyBorder="1" applyAlignment="1" applyProtection="1">
      <alignment horizontal="right" vertical="center"/>
      <protection hidden="1"/>
    </xf>
    <xf numFmtId="167" fontId="2" fillId="11" borderId="1" xfId="2" applyNumberFormat="1" applyFont="1" applyFill="1" applyBorder="1" applyAlignment="1" applyProtection="1">
      <alignment horizontal="right" vertical="center"/>
      <protection hidden="1"/>
    </xf>
    <xf numFmtId="167" fontId="2" fillId="2" borderId="1" xfId="2" applyNumberFormat="1" applyFont="1" applyFill="1" applyBorder="1" applyAlignment="1" applyProtection="1">
      <alignment horizontal="right" vertical="center"/>
      <protection hidden="1"/>
    </xf>
    <xf numFmtId="167" fontId="2" fillId="3" borderId="1" xfId="2" applyNumberFormat="1" applyFont="1" applyFill="1" applyBorder="1" applyAlignment="1" applyProtection="1">
      <alignment horizontal="right" vertical="center"/>
      <protection hidden="1"/>
    </xf>
    <xf numFmtId="9" fontId="2" fillId="3" borderId="1" xfId="2" applyFont="1" applyFill="1" applyBorder="1" applyAlignment="1" applyProtection="1">
      <alignment horizontal="right" vertical="center"/>
      <protection hidden="1"/>
    </xf>
    <xf numFmtId="9" fontId="2" fillId="0" borderId="0" xfId="2" applyFont="1" applyFill="1" applyBorder="1" applyAlignment="1" applyProtection="1">
      <alignment horizontal="center" vertical="center"/>
      <protection hidden="1"/>
    </xf>
    <xf numFmtId="0" fontId="0" fillId="0" borderId="0" xfId="0" applyProtection="1">
      <protection hidden="1"/>
    </xf>
    <xf numFmtId="0" fontId="20" fillId="0" borderId="0" xfId="0" applyFont="1" applyAlignment="1" applyProtection="1">
      <alignment vertical="center" wrapText="1"/>
      <protection hidden="1"/>
    </xf>
    <xf numFmtId="0" fontId="2" fillId="0" borderId="0" xfId="0" applyFont="1" applyAlignment="1" applyProtection="1">
      <alignment vertical="center" wrapText="1"/>
      <protection hidden="1"/>
    </xf>
    <xf numFmtId="9" fontId="2" fillId="0" borderId="0" xfId="2" applyFont="1" applyAlignment="1" applyProtection="1">
      <alignment vertical="center" wrapText="1"/>
      <protection hidden="1"/>
    </xf>
    <xf numFmtId="9" fontId="2" fillId="0" borderId="0" xfId="0" applyNumberFormat="1" applyFont="1" applyAlignment="1" applyProtection="1">
      <alignment vertical="center" wrapText="1"/>
      <protection hidden="1"/>
    </xf>
    <xf numFmtId="0" fontId="2" fillId="0" borderId="0" xfId="0" applyFont="1" applyAlignment="1">
      <alignment vertical="center"/>
    </xf>
    <xf numFmtId="0" fontId="2" fillId="0" borderId="0" xfId="0" applyFont="1" applyAlignment="1">
      <alignment horizontal="right" vertical="center"/>
    </xf>
    <xf numFmtId="165" fontId="2" fillId="0" borderId="0" xfId="1" applyNumberFormat="1" applyFont="1" applyAlignment="1">
      <alignment vertical="center"/>
    </xf>
    <xf numFmtId="0" fontId="7" fillId="0" borderId="0" xfId="0" applyFont="1" applyAlignment="1">
      <alignment horizontal="right" vertical="center"/>
    </xf>
    <xf numFmtId="165" fontId="7" fillId="0" borderId="0" xfId="1" applyNumberFormat="1" applyFont="1" applyAlignment="1">
      <alignment vertical="center"/>
    </xf>
    <xf numFmtId="0" fontId="15" fillId="0" borderId="0" xfId="0" applyFont="1" applyAlignment="1" applyProtection="1">
      <alignment vertical="top" wrapText="1"/>
      <protection locked="0"/>
    </xf>
    <xf numFmtId="0" fontId="15" fillId="0" borderId="0" xfId="0" applyFont="1" applyAlignment="1">
      <alignment horizontal="center" vertical="center" wrapText="1"/>
    </xf>
    <xf numFmtId="0" fontId="15" fillId="0" borderId="0" xfId="0" applyFont="1" applyAlignment="1">
      <alignment vertical="center" wrapText="1"/>
    </xf>
    <xf numFmtId="0" fontId="7" fillId="9" borderId="6" xfId="0" applyFont="1" applyFill="1" applyBorder="1" applyAlignment="1">
      <alignment horizontal="center" vertical="center" wrapText="1"/>
    </xf>
    <xf numFmtId="0" fontId="7" fillId="9" borderId="0" xfId="0" applyFont="1" applyFill="1" applyAlignment="1">
      <alignment horizontal="center" vertical="center" wrapText="1"/>
    </xf>
    <xf numFmtId="0" fontId="10" fillId="4" borderId="10" xfId="0" applyFont="1" applyFill="1" applyBorder="1" applyAlignment="1" applyProtection="1">
      <alignment horizontal="center" vertical="center"/>
      <protection hidden="1"/>
    </xf>
    <xf numFmtId="0" fontId="15" fillId="0" borderId="6" xfId="0" applyFont="1" applyBorder="1" applyAlignment="1" applyProtection="1">
      <alignment horizontal="center" vertical="center" wrapText="1"/>
      <protection hidden="1"/>
    </xf>
    <xf numFmtId="0" fontId="10" fillId="0" borderId="0" xfId="0" applyFont="1" applyAlignment="1">
      <alignment horizontal="right" vertical="center"/>
    </xf>
    <xf numFmtId="0" fontId="10" fillId="0" borderId="0" xfId="0" applyFont="1" applyAlignment="1">
      <alignment horizontal="right" vertical="center" wrapText="1"/>
    </xf>
    <xf numFmtId="0" fontId="3" fillId="3" borderId="5" xfId="0" applyNumberFormat="1" applyFont="1" applyFill="1" applyBorder="1" applyAlignment="1" applyProtection="1">
      <alignment horizontal="center" vertical="center"/>
      <protection hidden="1"/>
    </xf>
    <xf numFmtId="0" fontId="26" fillId="5" borderId="10" xfId="0" applyFont="1" applyFill="1" applyBorder="1" applyAlignment="1" applyProtection="1">
      <alignment horizontal="center" vertical="center"/>
      <protection hidden="1"/>
    </xf>
    <xf numFmtId="0" fontId="26" fillId="6" borderId="10" xfId="0" applyFont="1" applyFill="1" applyBorder="1" applyAlignment="1" applyProtection="1">
      <alignment horizontal="center" vertical="center"/>
      <protection hidden="1"/>
    </xf>
    <xf numFmtId="0" fontId="26" fillId="7" borderId="10" xfId="0" applyFont="1" applyFill="1" applyBorder="1" applyAlignment="1" applyProtection="1">
      <alignment horizontal="center" vertical="center"/>
      <protection hidden="1"/>
    </xf>
    <xf numFmtId="0" fontId="26" fillId="8" borderId="10" xfId="0" applyFont="1" applyFill="1" applyBorder="1" applyAlignment="1" applyProtection="1">
      <alignment horizontal="center" vertical="center"/>
      <protection hidden="1"/>
    </xf>
    <xf numFmtId="0" fontId="26" fillId="4" borderId="10" xfId="0" applyFont="1" applyFill="1" applyBorder="1" applyAlignment="1" applyProtection="1">
      <alignment horizontal="center" vertical="center"/>
      <protection hidden="1"/>
    </xf>
    <xf numFmtId="0" fontId="10" fillId="5" borderId="20" xfId="0" applyFont="1" applyFill="1" applyBorder="1" applyAlignment="1" applyProtection="1">
      <alignment horizontal="center" vertical="top"/>
      <protection hidden="1"/>
    </xf>
    <xf numFmtId="0" fontId="10" fillId="6" borderId="20" xfId="0" applyFont="1" applyFill="1" applyBorder="1" applyAlignment="1" applyProtection="1">
      <alignment horizontal="center" vertical="top"/>
      <protection hidden="1"/>
    </xf>
    <xf numFmtId="0" fontId="10" fillId="7" borderId="20" xfId="0" applyFont="1" applyFill="1" applyBorder="1" applyAlignment="1" applyProtection="1">
      <alignment horizontal="center" vertical="top"/>
      <protection hidden="1"/>
    </xf>
    <xf numFmtId="0" fontId="10" fillId="8" borderId="20" xfId="0" applyFont="1" applyFill="1" applyBorder="1" applyAlignment="1" applyProtection="1">
      <alignment horizontal="center" vertical="top" wrapText="1"/>
      <protection hidden="1"/>
    </xf>
    <xf numFmtId="0" fontId="10" fillId="4" borderId="8" xfId="0" applyFont="1" applyFill="1" applyBorder="1" applyAlignment="1" applyProtection="1">
      <alignment horizontal="center" vertical="top"/>
      <protection hidden="1"/>
    </xf>
    <xf numFmtId="0" fontId="15" fillId="0" borderId="6" xfId="0" applyFont="1" applyBorder="1" applyAlignment="1" applyProtection="1">
      <alignment horizontal="center" vertical="top" wrapText="1"/>
      <protection hidden="1"/>
    </xf>
    <xf numFmtId="0" fontId="7" fillId="9" borderId="17" xfId="0" applyFont="1" applyFill="1" applyBorder="1" applyAlignment="1">
      <alignment horizontal="center" vertical="center" wrapText="1"/>
    </xf>
    <xf numFmtId="0" fontId="7" fillId="9" borderId="18" xfId="0" applyFont="1" applyFill="1" applyBorder="1" applyAlignment="1">
      <alignment horizontal="center" vertical="center" wrapText="1"/>
    </xf>
    <xf numFmtId="0" fontId="7" fillId="9" borderId="19" xfId="0" applyFont="1" applyFill="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4" fillId="0" borderId="0" xfId="0" applyFont="1" applyAlignment="1" applyProtection="1">
      <alignment horizontal="center" vertical="center" wrapText="1"/>
      <protection hidden="1"/>
    </xf>
    <xf numFmtId="0" fontId="22" fillId="0" borderId="0" xfId="0" applyFont="1" applyAlignment="1">
      <alignment horizontal="center" vertical="center"/>
    </xf>
    <xf numFmtId="0" fontId="3" fillId="0" borderId="0" xfId="0" applyFont="1" applyAlignment="1" applyProtection="1">
      <alignment horizontal="left" vertical="center" wrapText="1"/>
      <protection hidden="1"/>
    </xf>
    <xf numFmtId="0" fontId="5" fillId="12" borderId="0" xfId="0" applyFont="1" applyFill="1" applyAlignment="1" applyProtection="1">
      <alignment horizontal="left" vertical="center"/>
      <protection hidden="1"/>
    </xf>
    <xf numFmtId="0" fontId="3" fillId="3" borderId="0" xfId="0" applyFont="1" applyFill="1" applyAlignment="1" applyProtection="1">
      <alignment horizontal="left" vertical="top" wrapText="1"/>
      <protection hidden="1"/>
    </xf>
    <xf numFmtId="0" fontId="6" fillId="12" borderId="0" xfId="0" applyFont="1" applyFill="1" applyAlignment="1" applyProtection="1">
      <alignment horizontal="center" vertical="center" wrapText="1"/>
      <protection hidden="1"/>
    </xf>
    <xf numFmtId="0" fontId="7" fillId="4" borderId="4" xfId="0" applyFont="1" applyFill="1" applyBorder="1" applyAlignment="1" applyProtection="1">
      <alignment horizontal="center" vertical="center" wrapText="1"/>
      <protection hidden="1"/>
    </xf>
    <xf numFmtId="0" fontId="3" fillId="4" borderId="4" xfId="0" applyFont="1" applyFill="1" applyBorder="1" applyAlignment="1" applyProtection="1">
      <alignment horizontal="center" vertical="center" wrapText="1"/>
      <protection hidden="1"/>
    </xf>
    <xf numFmtId="0" fontId="5" fillId="12" borderId="4" xfId="0" applyFont="1" applyFill="1" applyBorder="1" applyAlignment="1" applyProtection="1">
      <alignment horizontal="center" vertical="center"/>
      <protection hidden="1"/>
    </xf>
    <xf numFmtId="0" fontId="25" fillId="4" borderId="10" xfId="0" applyFont="1" applyFill="1" applyBorder="1" applyAlignment="1" applyProtection="1">
      <alignment horizontal="center" vertical="center"/>
      <protection hidden="1"/>
    </xf>
    <xf numFmtId="0" fontId="5" fillId="12" borderId="4" xfId="0" applyFont="1" applyFill="1" applyBorder="1" applyAlignment="1" applyProtection="1">
      <alignment horizontal="left" vertical="center"/>
      <protection hidden="1"/>
    </xf>
    <xf numFmtId="49" fontId="16" fillId="3" borderId="7" xfId="0" applyNumberFormat="1" applyFont="1" applyFill="1" applyBorder="1" applyAlignment="1" applyProtection="1">
      <alignment horizontal="left" vertical="top" wrapText="1"/>
      <protection hidden="1"/>
    </xf>
    <xf numFmtId="49" fontId="14" fillId="3" borderId="7" xfId="0" applyNumberFormat="1" applyFont="1" applyFill="1" applyBorder="1" applyAlignment="1" applyProtection="1">
      <alignment horizontal="left" vertical="top" wrapText="1"/>
      <protection hidden="1"/>
    </xf>
    <xf numFmtId="49" fontId="14" fillId="3" borderId="0" xfId="0" applyNumberFormat="1" applyFont="1" applyFill="1" applyAlignment="1" applyProtection="1">
      <alignment horizontal="left" vertical="top" wrapText="1"/>
      <protection hidden="1"/>
    </xf>
    <xf numFmtId="49" fontId="14" fillId="3" borderId="4" xfId="0" applyNumberFormat="1" applyFont="1" applyFill="1" applyBorder="1" applyAlignment="1" applyProtection="1">
      <alignment horizontal="left" vertical="top" wrapText="1"/>
      <protection hidden="1"/>
    </xf>
    <xf numFmtId="0" fontId="3" fillId="3" borderId="7" xfId="0" applyFont="1" applyFill="1" applyBorder="1" applyAlignment="1" applyProtection="1">
      <alignment horizontal="left" vertical="center" wrapText="1"/>
      <protection hidden="1"/>
    </xf>
    <xf numFmtId="0" fontId="3" fillId="3" borderId="5" xfId="0" applyFont="1" applyFill="1" applyBorder="1" applyAlignment="1" applyProtection="1">
      <alignment horizontal="left" vertical="center" wrapText="1"/>
      <protection hidden="1"/>
    </xf>
    <xf numFmtId="0" fontId="24" fillId="0" borderId="0" xfId="0" applyFont="1" applyAlignment="1" applyProtection="1">
      <alignment horizontal="left" vertical="top" wrapText="1"/>
      <protection hidden="1"/>
    </xf>
    <xf numFmtId="0" fontId="18" fillId="0" borderId="0" xfId="0" applyFont="1" applyAlignment="1" applyProtection="1">
      <alignment horizontal="left" vertical="top" wrapText="1"/>
      <protection hidden="1"/>
    </xf>
    <xf numFmtId="0" fontId="23" fillId="3" borderId="0" xfId="0" applyFont="1" applyFill="1" applyAlignment="1" applyProtection="1">
      <alignment horizontal="right" vertical="center"/>
      <protection hidden="1"/>
    </xf>
    <xf numFmtId="0" fontId="2" fillId="3" borderId="0" xfId="0" applyFont="1" applyFill="1" applyAlignment="1" applyProtection="1">
      <alignment horizontal="right" vertical="center"/>
      <protection hidden="1"/>
    </xf>
    <xf numFmtId="0" fontId="15" fillId="0" borderId="0" xfId="0" applyFont="1" applyAlignment="1" applyProtection="1">
      <alignment horizontal="left" vertical="top" wrapText="1"/>
      <protection hidden="1"/>
    </xf>
    <xf numFmtId="0" fontId="4" fillId="0" borderId="0" xfId="0" applyFont="1" applyAlignment="1" applyProtection="1">
      <alignment horizontal="center" vertical="top" wrapText="1"/>
      <protection hidden="1"/>
    </xf>
    <xf numFmtId="0" fontId="21" fillId="0" borderId="0" xfId="0" applyFont="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7" fillId="13" borderId="21" xfId="0" applyFont="1" applyFill="1" applyBorder="1" applyAlignment="1" applyProtection="1">
      <alignment vertical="top" wrapText="1"/>
      <protection locked="0"/>
    </xf>
    <xf numFmtId="168" fontId="27" fillId="13" borderId="21" xfId="0" applyNumberFormat="1" applyFont="1" applyFill="1" applyBorder="1" applyAlignment="1" applyProtection="1">
      <alignment vertical="top" wrapText="1"/>
      <protection locked="0"/>
    </xf>
    <xf numFmtId="165" fontId="27" fillId="13" borderId="21" xfId="0" applyNumberFormat="1" applyFont="1" applyFill="1" applyBorder="1" applyAlignment="1" applyProtection="1">
      <alignment vertical="top" wrapText="1"/>
      <protection locked="0"/>
    </xf>
  </cellXfs>
  <cellStyles count="3">
    <cellStyle name="Comma" xfId="1" builtinId="3"/>
    <cellStyle name="Normal" xfId="0" builtinId="0"/>
    <cellStyle name="Percent" xfId="2" builtinId="5"/>
  </cellStyles>
  <dxfs count="24">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0" tint="-0.34998626667073579"/>
      </font>
      <fill>
        <patternFill>
          <bgColor theme="0" tint="-4.9989318521683403E-2"/>
        </patternFill>
      </fill>
    </dxf>
    <dxf>
      <font>
        <color theme="0" tint="-0.34998626667073579"/>
      </font>
      <fill>
        <patternFill patternType="none">
          <bgColor auto="1"/>
        </patternFill>
      </fill>
    </dxf>
  </dxfs>
  <tableStyles count="0" defaultTableStyle="TableStyleMedium2" defaultPivotStyle="PivotStyleLight16"/>
  <colors>
    <mruColors>
      <color rgb="FF6597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para los reguladores'!$A$11:$A$17</c:f>
              <c:strCache>
                <c:ptCount val="7"/>
                <c:pt idx="0">
                  <c:v>Seguros de vida</c:v>
                </c:pt>
                <c:pt idx="1">
                  <c:v>Seguros no vida</c:v>
                </c:pt>
                <c:pt idx="2">
                  <c:v>Seguros mixtos (vida y no vida)</c:v>
                </c:pt>
                <c:pt idx="3">
                  <c:v>Seguros de salud</c:v>
                </c:pt>
                <c:pt idx="4">
                  <c:v>Microseguros</c:v>
                </c:pt>
                <c:pt idx="5">
                  <c:v>Seguros especializados</c:v>
                </c:pt>
                <c:pt idx="6">
                  <c:v>Otros</c:v>
                </c:pt>
              </c:strCache>
            </c:strRef>
          </c:cat>
          <c:val>
            <c:numRef>
              <c:f>'Output para los reguladores'!$B$11:$B$17</c:f>
              <c:numCache>
                <c:formatCode>_(* #,##0_);_(* \(#,##0\);_(* "-"??_);_(@_)</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BD9E-4FC0-968F-4C4F2AF50FE1}"/>
            </c:ext>
          </c:extLst>
        </c:ser>
        <c:dLbls>
          <c:showLegendKey val="0"/>
          <c:showVal val="0"/>
          <c:showCatName val="0"/>
          <c:showSerName val="0"/>
          <c:showPercent val="0"/>
          <c:showBubbleSize val="0"/>
        </c:dLbls>
        <c:gapWidth val="219"/>
        <c:overlap val="-27"/>
        <c:axId val="327922704"/>
        <c:axId val="401261168"/>
      </c:barChart>
      <c:catAx>
        <c:axId val="32792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01261168"/>
        <c:crosses val="autoZero"/>
        <c:auto val="1"/>
        <c:lblAlgn val="ctr"/>
        <c:lblOffset val="100"/>
        <c:noMultiLvlLbl val="0"/>
      </c:catAx>
      <c:valAx>
        <c:axId val="401261168"/>
        <c:scaling>
          <c:orientation val="minMax"/>
        </c:scaling>
        <c:delete val="1"/>
        <c:axPos val="l"/>
        <c:numFmt formatCode="_(* #,##0_);_(* \(#,##0\);_(* &quot;-&quot;??_);_(@_)" sourceLinked="1"/>
        <c:majorTickMark val="none"/>
        <c:minorTickMark val="none"/>
        <c:tickLblPos val="nextTo"/>
        <c:crossAx val="327922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para los reguladores'!$A$25:$A$27</c:f>
              <c:strCache>
                <c:ptCount val="3"/>
                <c:pt idx="0">
                  <c:v>Sólo dentro del país (local)</c:v>
                </c:pt>
                <c:pt idx="1">
                  <c:v>En varios países del mismo continente (regional)</c:v>
                </c:pt>
                <c:pt idx="2">
                  <c:v>En distintos continentes (global)</c:v>
                </c:pt>
              </c:strCache>
            </c:strRef>
          </c:cat>
          <c:val>
            <c:numRef>
              <c:f>'Output para los reguladores'!$B$25:$B$27</c:f>
              <c:numCache>
                <c:formatCode>_(* #,##0_);_(* \(#,##0\);_(* "-"??_);_(@_)</c:formatCode>
                <c:ptCount val="3"/>
                <c:pt idx="0">
                  <c:v>0</c:v>
                </c:pt>
                <c:pt idx="1">
                  <c:v>0</c:v>
                </c:pt>
                <c:pt idx="2">
                  <c:v>0</c:v>
                </c:pt>
              </c:numCache>
            </c:numRef>
          </c:val>
          <c:extLst>
            <c:ext xmlns:c16="http://schemas.microsoft.com/office/drawing/2014/chart" uri="{C3380CC4-5D6E-409C-BE32-E72D297353CC}">
              <c16:uniqueId val="{00000000-1827-4506-BF4C-9B18596EA93A}"/>
            </c:ext>
          </c:extLst>
        </c:ser>
        <c:dLbls>
          <c:showLegendKey val="0"/>
          <c:showVal val="0"/>
          <c:showCatName val="0"/>
          <c:showSerName val="0"/>
          <c:showPercent val="0"/>
          <c:showBubbleSize val="0"/>
        </c:dLbls>
        <c:gapWidth val="500"/>
        <c:overlap val="-4"/>
        <c:axId val="327922704"/>
        <c:axId val="401261168"/>
      </c:barChart>
      <c:catAx>
        <c:axId val="32792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01261168"/>
        <c:crosses val="autoZero"/>
        <c:auto val="1"/>
        <c:lblAlgn val="ctr"/>
        <c:lblOffset val="100"/>
        <c:noMultiLvlLbl val="0"/>
      </c:catAx>
      <c:valAx>
        <c:axId val="401261168"/>
        <c:scaling>
          <c:orientation val="minMax"/>
        </c:scaling>
        <c:delete val="1"/>
        <c:axPos val="l"/>
        <c:numFmt formatCode="_(* #,##0_);_(* \(#,##0\);_(* &quot;-&quot;??_);_(@_)" sourceLinked="1"/>
        <c:majorTickMark val="none"/>
        <c:minorTickMark val="none"/>
        <c:tickLblPos val="nextTo"/>
        <c:crossAx val="327922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para los reguladores'!$A$37:$A$41</c:f>
              <c:strCache>
                <c:ptCount val="5"/>
                <c:pt idx="0">
                  <c:v>Sí, es obligatorio</c:v>
                </c:pt>
                <c:pt idx="1">
                  <c:v>Sí, pero no es obligatorio</c:v>
                </c:pt>
                <c:pt idx="2">
                  <c:v>Sólo para determinados tipos de pólizas</c:v>
                </c:pt>
                <c:pt idx="3">
                  <c:v>Sólo a veces, sin normas fijas</c:v>
                </c:pt>
                <c:pt idx="4">
                  <c:v>No, no recopilamos información sobre género</c:v>
                </c:pt>
              </c:strCache>
            </c:strRef>
          </c:cat>
          <c:val>
            <c:numRef>
              <c:f>'Output para los reguladores'!$B$37:$B$41</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0-395B-46CF-86E3-9CE65631360B}"/>
            </c:ext>
          </c:extLst>
        </c:ser>
        <c:dLbls>
          <c:showLegendKey val="0"/>
          <c:showVal val="0"/>
          <c:showCatName val="0"/>
          <c:showSerName val="0"/>
          <c:showPercent val="0"/>
          <c:showBubbleSize val="0"/>
        </c:dLbls>
        <c:gapWidth val="219"/>
        <c:overlap val="-4"/>
        <c:axId val="327922704"/>
        <c:axId val="401261168"/>
      </c:barChart>
      <c:catAx>
        <c:axId val="32792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01261168"/>
        <c:crosses val="autoZero"/>
        <c:auto val="1"/>
        <c:lblAlgn val="ctr"/>
        <c:lblOffset val="100"/>
        <c:noMultiLvlLbl val="0"/>
      </c:catAx>
      <c:valAx>
        <c:axId val="401261168"/>
        <c:scaling>
          <c:orientation val="minMax"/>
        </c:scaling>
        <c:delete val="1"/>
        <c:axPos val="l"/>
        <c:numFmt formatCode="_(* #,##0_);_(* \(#,##0\);_(* &quot;-&quot;??_);_(@_)" sourceLinked="1"/>
        <c:majorTickMark val="none"/>
        <c:minorTickMark val="none"/>
        <c:tickLblPos val="nextTo"/>
        <c:crossAx val="327922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para los reguladores'!$A$53:$A$57</c:f>
              <c:strCache>
                <c:ptCount val="5"/>
                <c:pt idx="0">
                  <c:v>Bastante precisa</c:v>
                </c:pt>
                <c:pt idx="1">
                  <c:v>La recopilamos, pero no estamos seguros de su exactitud</c:v>
                </c:pt>
                <c:pt idx="2">
                  <c:v>No recopilamos información de género</c:v>
                </c:pt>
                <c:pt idx="3">
                  <c:v>No es exacta</c:v>
                </c:pt>
                <c:pt idx="4">
                  <c:v>No se aplica a nosotros</c:v>
                </c:pt>
              </c:strCache>
            </c:strRef>
          </c:cat>
          <c:val>
            <c:numRef>
              <c:f>'Output para los reguladores'!$B$53:$B$57</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0-A79D-4EB3-8630-BDE0699B9F9B}"/>
            </c:ext>
          </c:extLst>
        </c:ser>
        <c:dLbls>
          <c:showLegendKey val="0"/>
          <c:showVal val="0"/>
          <c:showCatName val="0"/>
          <c:showSerName val="0"/>
          <c:showPercent val="0"/>
          <c:showBubbleSize val="0"/>
        </c:dLbls>
        <c:gapWidth val="219"/>
        <c:overlap val="-4"/>
        <c:axId val="327922704"/>
        <c:axId val="401261168"/>
      </c:barChart>
      <c:catAx>
        <c:axId val="32792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01261168"/>
        <c:crosses val="autoZero"/>
        <c:auto val="1"/>
        <c:lblAlgn val="ctr"/>
        <c:lblOffset val="100"/>
        <c:noMultiLvlLbl val="0"/>
      </c:catAx>
      <c:valAx>
        <c:axId val="401261168"/>
        <c:scaling>
          <c:orientation val="minMax"/>
        </c:scaling>
        <c:delete val="1"/>
        <c:axPos val="l"/>
        <c:numFmt formatCode="_(* #,##0_);_(* \(#,##0\);_(* &quot;-&quot;??_);_(@_)" sourceLinked="1"/>
        <c:majorTickMark val="none"/>
        <c:minorTickMark val="none"/>
        <c:tickLblPos val="nextTo"/>
        <c:crossAx val="327922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Clave'!$L$22</c:f>
              <c:strCache>
                <c:ptCount val="1"/>
                <c:pt idx="0">
                  <c:v>% de asegurados</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A120-47E0-954D-FEC78748EA14}"/>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Clave'!$M$21:$Q$21</c:f>
              <c:strCache>
                <c:ptCount val="5"/>
                <c:pt idx="0">
                  <c:v>Mujer</c:v>
                </c:pt>
                <c:pt idx="1">
                  <c:v>Masculino</c:v>
                </c:pt>
                <c:pt idx="2">
                  <c:v>Otro</c:v>
                </c:pt>
                <c:pt idx="3">
                  <c:v>Desconocido</c:v>
                </c:pt>
                <c:pt idx="4">
                  <c:v>Total</c:v>
                </c:pt>
              </c:strCache>
            </c:strRef>
          </c:cat>
          <c:val>
            <c:numRef>
              <c:f>'Resultados - Indicadores Clave'!$M$22:$Q$22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A120-47E0-954D-FEC78748EA14}"/>
            </c:ext>
          </c:extLst>
        </c:ser>
        <c:dLbls>
          <c:showLegendKey val="0"/>
          <c:showVal val="0"/>
          <c:showCatName val="0"/>
          <c:showSerName val="0"/>
          <c:showPercent val="0"/>
          <c:showBubbleSize val="0"/>
        </c:dLbls>
        <c:gapWidth val="219"/>
        <c:overlap val="-27"/>
        <c:axId val="920718815"/>
        <c:axId val="1552717215"/>
      </c:barChart>
      <c:catAx>
        <c:axId val="9207188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552717215"/>
        <c:crosses val="autoZero"/>
        <c:auto val="1"/>
        <c:lblAlgn val="ctr"/>
        <c:lblOffset val="100"/>
        <c:noMultiLvlLbl val="0"/>
      </c:catAx>
      <c:valAx>
        <c:axId val="155271721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9207188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Clave'!$L$24</c:f>
              <c:strCache>
                <c:ptCount val="1"/>
                <c:pt idx="0">
                  <c:v> Prima media pagada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5DDA-4713-8542-39F682477C56}"/>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Clave'!$M$21:$Q$21</c:f>
              <c:strCache>
                <c:ptCount val="5"/>
                <c:pt idx="0">
                  <c:v>Mujer</c:v>
                </c:pt>
                <c:pt idx="1">
                  <c:v>Masculino</c:v>
                </c:pt>
                <c:pt idx="2">
                  <c:v>Otro</c:v>
                </c:pt>
                <c:pt idx="3">
                  <c:v>Desconocido</c:v>
                </c:pt>
                <c:pt idx="4">
                  <c:v>Total</c:v>
                </c:pt>
              </c:strCache>
            </c:strRef>
          </c:cat>
          <c:val>
            <c:numRef>
              <c:f>'Resultados - Indicadores Clave'!$M$24:$Q$24</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0-5DDA-4713-8542-39F682477C56}"/>
            </c:ext>
          </c:extLst>
        </c:ser>
        <c:dLbls>
          <c:showLegendKey val="0"/>
          <c:showVal val="0"/>
          <c:showCatName val="0"/>
          <c:showSerName val="0"/>
          <c:showPercent val="0"/>
          <c:showBubbleSize val="0"/>
        </c:dLbls>
        <c:gapWidth val="219"/>
        <c:overlap val="-27"/>
        <c:axId val="1802521327"/>
        <c:axId val="1668853503"/>
      </c:barChart>
      <c:catAx>
        <c:axId val="1802521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68853503"/>
        <c:crosses val="autoZero"/>
        <c:auto val="1"/>
        <c:lblAlgn val="ctr"/>
        <c:lblOffset val="100"/>
        <c:noMultiLvlLbl val="0"/>
      </c:catAx>
      <c:valAx>
        <c:axId val="1668853503"/>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8025213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25" r="0.25" t="0.75" header="0.3" footer="0.3"/>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Clave'!$L$26</c:f>
              <c:strCache>
                <c:ptCount val="1"/>
                <c:pt idx="0">
                  <c:v>% de vidas aseguradas</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3FF7-4FA8-B442-6B43246C0050}"/>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Clave'!$M$21:$Q$21</c:f>
              <c:strCache>
                <c:ptCount val="5"/>
                <c:pt idx="0">
                  <c:v>Mujer</c:v>
                </c:pt>
                <c:pt idx="1">
                  <c:v>Masculino</c:v>
                </c:pt>
                <c:pt idx="2">
                  <c:v>Otro</c:v>
                </c:pt>
                <c:pt idx="3">
                  <c:v>Desconocido</c:v>
                </c:pt>
                <c:pt idx="4">
                  <c:v>Total</c:v>
                </c:pt>
              </c:strCache>
            </c:strRef>
          </c:cat>
          <c:val>
            <c:numRef>
              <c:f>'Resultados - Indicadores Clave'!$M$26:$Q$26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3FF7-4FA8-B442-6B43246C0050}"/>
            </c:ext>
          </c:extLst>
        </c:ser>
        <c:dLbls>
          <c:showLegendKey val="0"/>
          <c:showVal val="0"/>
          <c:showCatName val="0"/>
          <c:showSerName val="0"/>
          <c:showPercent val="0"/>
          <c:showBubbleSize val="0"/>
        </c:dLbls>
        <c:gapWidth val="219"/>
        <c:overlap val="-27"/>
        <c:axId val="1848115231"/>
        <c:axId val="1716778207"/>
      </c:barChart>
      <c:catAx>
        <c:axId val="18481152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716778207"/>
        <c:crosses val="autoZero"/>
        <c:auto val="1"/>
        <c:lblAlgn val="ctr"/>
        <c:lblOffset val="100"/>
        <c:noMultiLvlLbl val="0"/>
      </c:catAx>
      <c:valAx>
        <c:axId val="1716778207"/>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8481152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Clave'!$L$28</c:f>
              <c:strCache>
                <c:ptCount val="1"/>
                <c:pt idx="0">
                  <c:v> Probabilidad de presentar un reclamo (aprox.)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7B80-4EBA-8628-5F74B3C0C32B}"/>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Clave'!$M$21:$Q$21</c:f>
              <c:strCache>
                <c:ptCount val="5"/>
                <c:pt idx="0">
                  <c:v>Mujer</c:v>
                </c:pt>
                <c:pt idx="1">
                  <c:v>Masculino</c:v>
                </c:pt>
                <c:pt idx="2">
                  <c:v>Otro</c:v>
                </c:pt>
                <c:pt idx="3">
                  <c:v>Desconocido</c:v>
                </c:pt>
                <c:pt idx="4">
                  <c:v>Total</c:v>
                </c:pt>
              </c:strCache>
            </c:strRef>
          </c:cat>
          <c:val>
            <c:numRef>
              <c:f>'Resultados - Indicadores Clave'!$M$28:$Q$28</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B80-4EBA-8628-5F74B3C0C32B}"/>
            </c:ext>
          </c:extLst>
        </c:ser>
        <c:dLbls>
          <c:showLegendKey val="0"/>
          <c:showVal val="0"/>
          <c:showCatName val="0"/>
          <c:showSerName val="0"/>
          <c:showPercent val="0"/>
          <c:showBubbleSize val="0"/>
        </c:dLbls>
        <c:gapWidth val="219"/>
        <c:overlap val="-27"/>
        <c:axId val="1617937135"/>
        <c:axId val="1846504607"/>
      </c:barChart>
      <c:catAx>
        <c:axId val="16179371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846504607"/>
        <c:crosses val="autoZero"/>
        <c:auto val="1"/>
        <c:lblAlgn val="ctr"/>
        <c:lblOffset val="100"/>
        <c:noMultiLvlLbl val="0"/>
      </c:catAx>
      <c:valAx>
        <c:axId val="184650460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179371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Clave'!$L$30</c:f>
              <c:strCache>
                <c:ptCount val="1"/>
                <c:pt idx="0">
                  <c:v> Probabilidad de aprobación del reclamo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6F2F-4585-A370-FB650B660080}"/>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Clave'!$M$21:$Q$21</c:f>
              <c:strCache>
                <c:ptCount val="5"/>
                <c:pt idx="0">
                  <c:v>Mujer</c:v>
                </c:pt>
                <c:pt idx="1">
                  <c:v>Masculino</c:v>
                </c:pt>
                <c:pt idx="2">
                  <c:v>Otro</c:v>
                </c:pt>
                <c:pt idx="3">
                  <c:v>Desconocido</c:v>
                </c:pt>
                <c:pt idx="4">
                  <c:v>Total</c:v>
                </c:pt>
              </c:strCache>
            </c:strRef>
          </c:cat>
          <c:val>
            <c:numRef>
              <c:f>'Resultados - Indicadores Clave'!$M$30:$Q$30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6F2F-4585-A370-FB650B660080}"/>
            </c:ext>
          </c:extLst>
        </c:ser>
        <c:dLbls>
          <c:showLegendKey val="0"/>
          <c:showVal val="0"/>
          <c:showCatName val="0"/>
          <c:showSerName val="0"/>
          <c:showPercent val="0"/>
          <c:showBubbleSize val="0"/>
        </c:dLbls>
        <c:gapWidth val="219"/>
        <c:overlap val="-27"/>
        <c:axId val="985716495"/>
        <c:axId val="1618491919"/>
      </c:barChart>
      <c:catAx>
        <c:axId val="9857164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18491919"/>
        <c:crosses val="autoZero"/>
        <c:auto val="1"/>
        <c:lblAlgn val="ctr"/>
        <c:lblOffset val="100"/>
        <c:noMultiLvlLbl val="0"/>
      </c:catAx>
      <c:valAx>
        <c:axId val="161849191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985716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Clave'!$L$32</c:f>
              <c:strCache>
                <c:ptCount val="1"/>
                <c:pt idx="0">
                  <c:v> Tamaño promedio de reclamo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4255-4ADD-8843-E5518EDD5DE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Clave'!$M$21:$Q$21</c:f>
              <c:strCache>
                <c:ptCount val="5"/>
                <c:pt idx="0">
                  <c:v>Mujer</c:v>
                </c:pt>
                <c:pt idx="1">
                  <c:v>Masculino</c:v>
                </c:pt>
                <c:pt idx="2">
                  <c:v>Otro</c:v>
                </c:pt>
                <c:pt idx="3">
                  <c:v>Desconocido</c:v>
                </c:pt>
                <c:pt idx="4">
                  <c:v>Total</c:v>
                </c:pt>
              </c:strCache>
            </c:strRef>
          </c:cat>
          <c:val>
            <c:numRef>
              <c:f>'Resultados - Indicadores Clave'!$M$32:$Q$32</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0-4255-4ADD-8843-E5518EDD5DE9}"/>
            </c:ext>
          </c:extLst>
        </c:ser>
        <c:dLbls>
          <c:showLegendKey val="0"/>
          <c:showVal val="0"/>
          <c:showCatName val="0"/>
          <c:showSerName val="0"/>
          <c:showPercent val="0"/>
          <c:showBubbleSize val="0"/>
        </c:dLbls>
        <c:gapWidth val="219"/>
        <c:overlap val="-27"/>
        <c:axId val="1756135183"/>
        <c:axId val="1674033775"/>
      </c:barChart>
      <c:catAx>
        <c:axId val="1756135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74033775"/>
        <c:crosses val="autoZero"/>
        <c:auto val="1"/>
        <c:lblAlgn val="ctr"/>
        <c:lblOffset val="100"/>
        <c:noMultiLvlLbl val="0"/>
      </c:catAx>
      <c:valAx>
        <c:axId val="167403377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7561351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Clave'!$L$34</c:f>
              <c:strCache>
                <c:ptCount val="1"/>
                <c:pt idx="0">
                  <c:v> Probabilidad de rechazo de reclamo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AD51-46BB-B535-92737B2474F4}"/>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Clave'!$M$21:$Q$21</c:f>
              <c:strCache>
                <c:ptCount val="5"/>
                <c:pt idx="0">
                  <c:v>Mujer</c:v>
                </c:pt>
                <c:pt idx="1">
                  <c:v>Masculino</c:v>
                </c:pt>
                <c:pt idx="2">
                  <c:v>Otro</c:v>
                </c:pt>
                <c:pt idx="3">
                  <c:v>Desconocido</c:v>
                </c:pt>
                <c:pt idx="4">
                  <c:v>Total</c:v>
                </c:pt>
              </c:strCache>
            </c:strRef>
          </c:cat>
          <c:val>
            <c:numRef>
              <c:f>'Resultados - Indicadores Clave'!$M$34:$Q$34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AD51-46BB-B535-92737B2474F4}"/>
            </c:ext>
          </c:extLst>
        </c:ser>
        <c:dLbls>
          <c:showLegendKey val="0"/>
          <c:showVal val="0"/>
          <c:showCatName val="0"/>
          <c:showSerName val="0"/>
          <c:showPercent val="0"/>
          <c:showBubbleSize val="0"/>
        </c:dLbls>
        <c:gapWidth val="219"/>
        <c:overlap val="-27"/>
        <c:axId val="1618542655"/>
        <c:axId val="1880315007"/>
      </c:barChart>
      <c:catAx>
        <c:axId val="1618542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880315007"/>
        <c:crosses val="autoZero"/>
        <c:auto val="1"/>
        <c:lblAlgn val="ctr"/>
        <c:lblOffset val="100"/>
        <c:noMultiLvlLbl val="0"/>
      </c:catAx>
      <c:valAx>
        <c:axId val="18803150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185426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Clave'!$L$39</c:f>
              <c:strCache>
                <c:ptCount val="1"/>
                <c:pt idx="0">
                  <c:v>% de asegurados</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A701-40B1-9F2E-F7557C34CE0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Clave'!$M$38:$Q$38</c:f>
              <c:strCache>
                <c:ptCount val="5"/>
                <c:pt idx="0">
                  <c:v>Mujer</c:v>
                </c:pt>
                <c:pt idx="1">
                  <c:v>Masculino</c:v>
                </c:pt>
                <c:pt idx="2">
                  <c:v>Otro</c:v>
                </c:pt>
                <c:pt idx="3">
                  <c:v>Desconocido</c:v>
                </c:pt>
                <c:pt idx="4">
                  <c:v>Total</c:v>
                </c:pt>
              </c:strCache>
            </c:strRef>
          </c:cat>
          <c:val>
            <c:numRef>
              <c:f>'Resultados - Indicadores Clave'!$M$39:$Q$39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A701-40B1-9F2E-F7557C34CE02}"/>
            </c:ext>
          </c:extLst>
        </c:ser>
        <c:dLbls>
          <c:showLegendKey val="0"/>
          <c:showVal val="0"/>
          <c:showCatName val="0"/>
          <c:showSerName val="0"/>
          <c:showPercent val="0"/>
          <c:showBubbleSize val="0"/>
        </c:dLbls>
        <c:gapWidth val="219"/>
        <c:overlap val="-27"/>
        <c:axId val="920718815"/>
        <c:axId val="1552717215"/>
      </c:barChart>
      <c:catAx>
        <c:axId val="9207188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552717215"/>
        <c:crosses val="autoZero"/>
        <c:auto val="1"/>
        <c:lblAlgn val="ctr"/>
        <c:lblOffset val="100"/>
        <c:noMultiLvlLbl val="0"/>
      </c:catAx>
      <c:valAx>
        <c:axId val="155271721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9207188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Clave'!$L$41</c:f>
              <c:strCache>
                <c:ptCount val="1"/>
                <c:pt idx="0">
                  <c:v> Prima media pagada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9D91-47AF-80B8-2851F26ED21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Clave'!$M$38:$Q$38</c:f>
              <c:strCache>
                <c:ptCount val="5"/>
                <c:pt idx="0">
                  <c:v>Mujer</c:v>
                </c:pt>
                <c:pt idx="1">
                  <c:v>Masculino</c:v>
                </c:pt>
                <c:pt idx="2">
                  <c:v>Otro</c:v>
                </c:pt>
                <c:pt idx="3">
                  <c:v>Desconocido</c:v>
                </c:pt>
                <c:pt idx="4">
                  <c:v>Total</c:v>
                </c:pt>
              </c:strCache>
            </c:strRef>
          </c:cat>
          <c:val>
            <c:numRef>
              <c:f>'Resultados - Indicadores Clave'!$M$41:$Q$41</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2-9D91-47AF-80B8-2851F26ED21B}"/>
            </c:ext>
          </c:extLst>
        </c:ser>
        <c:dLbls>
          <c:showLegendKey val="0"/>
          <c:showVal val="0"/>
          <c:showCatName val="0"/>
          <c:showSerName val="0"/>
          <c:showPercent val="0"/>
          <c:showBubbleSize val="0"/>
        </c:dLbls>
        <c:gapWidth val="219"/>
        <c:overlap val="-27"/>
        <c:axId val="1802521327"/>
        <c:axId val="1668853503"/>
      </c:barChart>
      <c:catAx>
        <c:axId val="1802521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68853503"/>
        <c:crosses val="autoZero"/>
        <c:auto val="1"/>
        <c:lblAlgn val="ctr"/>
        <c:lblOffset val="100"/>
        <c:noMultiLvlLbl val="0"/>
      </c:catAx>
      <c:valAx>
        <c:axId val="1668853503"/>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8025213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25" r="0.25"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Clave'!$L$43</c:f>
              <c:strCache>
                <c:ptCount val="1"/>
                <c:pt idx="0">
                  <c:v>% de vidas aseguradas</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2976-4734-A021-F8CBA9D66D9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Clave'!$M$38:$Q$38</c:f>
              <c:strCache>
                <c:ptCount val="5"/>
                <c:pt idx="0">
                  <c:v>Mujer</c:v>
                </c:pt>
                <c:pt idx="1">
                  <c:v>Masculino</c:v>
                </c:pt>
                <c:pt idx="2">
                  <c:v>Otro</c:v>
                </c:pt>
                <c:pt idx="3">
                  <c:v>Desconocido</c:v>
                </c:pt>
                <c:pt idx="4">
                  <c:v>Total</c:v>
                </c:pt>
              </c:strCache>
            </c:strRef>
          </c:cat>
          <c:val>
            <c:numRef>
              <c:f>'Resultados - Indicadores Clave'!$M$43:$Q$43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2976-4734-A021-F8CBA9D66D90}"/>
            </c:ext>
          </c:extLst>
        </c:ser>
        <c:dLbls>
          <c:showLegendKey val="0"/>
          <c:showVal val="0"/>
          <c:showCatName val="0"/>
          <c:showSerName val="0"/>
          <c:showPercent val="0"/>
          <c:showBubbleSize val="0"/>
        </c:dLbls>
        <c:gapWidth val="219"/>
        <c:overlap val="-27"/>
        <c:axId val="1848115231"/>
        <c:axId val="1716778207"/>
      </c:barChart>
      <c:catAx>
        <c:axId val="18481152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716778207"/>
        <c:crosses val="autoZero"/>
        <c:auto val="1"/>
        <c:lblAlgn val="ctr"/>
        <c:lblOffset val="100"/>
        <c:noMultiLvlLbl val="0"/>
      </c:catAx>
      <c:valAx>
        <c:axId val="1716778207"/>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8481152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Clave'!$L$47</c:f>
              <c:strCache>
                <c:ptCount val="1"/>
                <c:pt idx="0">
                  <c:v> Probabilidad de aprobación del reclamo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4200-4D62-BD34-AD9A637459C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Clave'!$M$38:$Q$38</c:f>
              <c:strCache>
                <c:ptCount val="5"/>
                <c:pt idx="0">
                  <c:v>Mujer</c:v>
                </c:pt>
                <c:pt idx="1">
                  <c:v>Masculino</c:v>
                </c:pt>
                <c:pt idx="2">
                  <c:v>Otro</c:v>
                </c:pt>
                <c:pt idx="3">
                  <c:v>Desconocido</c:v>
                </c:pt>
                <c:pt idx="4">
                  <c:v>Total</c:v>
                </c:pt>
              </c:strCache>
            </c:strRef>
          </c:cat>
          <c:val>
            <c:numRef>
              <c:f>'Resultados - Indicadores Clave'!$M$47:$Q$47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4200-4D62-BD34-AD9A637459C5}"/>
            </c:ext>
          </c:extLst>
        </c:ser>
        <c:dLbls>
          <c:showLegendKey val="0"/>
          <c:showVal val="0"/>
          <c:showCatName val="0"/>
          <c:showSerName val="0"/>
          <c:showPercent val="0"/>
          <c:showBubbleSize val="0"/>
        </c:dLbls>
        <c:gapWidth val="219"/>
        <c:overlap val="-27"/>
        <c:axId val="1617937135"/>
        <c:axId val="1846504607"/>
      </c:barChart>
      <c:catAx>
        <c:axId val="16179371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846504607"/>
        <c:crosses val="autoZero"/>
        <c:auto val="1"/>
        <c:lblAlgn val="ctr"/>
        <c:lblOffset val="100"/>
        <c:noMultiLvlLbl val="0"/>
      </c:catAx>
      <c:valAx>
        <c:axId val="18465046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179371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Clave'!$L$45</c:f>
              <c:strCache>
                <c:ptCount val="1"/>
                <c:pt idx="0">
                  <c:v> Probabilidad de presentar un reclamo (aprox.)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A48F-4A86-87E8-D3528F4B91E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Clave'!$M$38:$Q$38</c:f>
              <c:strCache>
                <c:ptCount val="5"/>
                <c:pt idx="0">
                  <c:v>Mujer</c:v>
                </c:pt>
                <c:pt idx="1">
                  <c:v>Masculino</c:v>
                </c:pt>
                <c:pt idx="2">
                  <c:v>Otro</c:v>
                </c:pt>
                <c:pt idx="3">
                  <c:v>Desconocido</c:v>
                </c:pt>
                <c:pt idx="4">
                  <c:v>Total</c:v>
                </c:pt>
              </c:strCache>
            </c:strRef>
          </c:cat>
          <c:val>
            <c:numRef>
              <c:f>'Resultados - Indicadores Clave'!$M$45:$Q$45</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A48F-4A86-87E8-D3528F4B91EE}"/>
            </c:ext>
          </c:extLst>
        </c:ser>
        <c:dLbls>
          <c:showLegendKey val="0"/>
          <c:showVal val="0"/>
          <c:showCatName val="0"/>
          <c:showSerName val="0"/>
          <c:showPercent val="0"/>
          <c:showBubbleSize val="0"/>
        </c:dLbls>
        <c:gapWidth val="219"/>
        <c:overlap val="-27"/>
        <c:axId val="985716495"/>
        <c:axId val="1618491919"/>
      </c:barChart>
      <c:catAx>
        <c:axId val="9857164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18491919"/>
        <c:crosses val="autoZero"/>
        <c:auto val="1"/>
        <c:lblAlgn val="ctr"/>
        <c:lblOffset val="100"/>
        <c:noMultiLvlLbl val="0"/>
      </c:catAx>
      <c:valAx>
        <c:axId val="161849191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985716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Clave'!$L$49</c:f>
              <c:strCache>
                <c:ptCount val="1"/>
                <c:pt idx="0">
                  <c:v> Tamaño promedio de reclamo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7B31-4EF2-85E3-3BD68E89DC72}"/>
              </c:ext>
            </c:extLst>
          </c:dPt>
          <c:cat>
            <c:strRef>
              <c:f>'Resultados - Indicadores Clave'!$M$38:$Q$38</c:f>
              <c:strCache>
                <c:ptCount val="5"/>
                <c:pt idx="0">
                  <c:v>Mujer</c:v>
                </c:pt>
                <c:pt idx="1">
                  <c:v>Masculino</c:v>
                </c:pt>
                <c:pt idx="2">
                  <c:v>Otro</c:v>
                </c:pt>
                <c:pt idx="3">
                  <c:v>Desconocido</c:v>
                </c:pt>
                <c:pt idx="4">
                  <c:v>Total</c:v>
                </c:pt>
              </c:strCache>
            </c:strRef>
          </c:cat>
          <c:val>
            <c:numRef>
              <c:f>'Resultados - Indicadores Clave'!$M$49:$Q$49</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2-7B31-4EF2-85E3-3BD68E89DC72}"/>
            </c:ext>
          </c:extLst>
        </c:ser>
        <c:dLbls>
          <c:showLegendKey val="0"/>
          <c:showVal val="0"/>
          <c:showCatName val="0"/>
          <c:showSerName val="0"/>
          <c:showPercent val="0"/>
          <c:showBubbleSize val="0"/>
        </c:dLbls>
        <c:gapWidth val="219"/>
        <c:overlap val="-27"/>
        <c:axId val="1756135183"/>
        <c:axId val="1674033775"/>
      </c:barChart>
      <c:catAx>
        <c:axId val="1756135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74033775"/>
        <c:crosses val="autoZero"/>
        <c:auto val="1"/>
        <c:lblAlgn val="ctr"/>
        <c:lblOffset val="100"/>
        <c:noMultiLvlLbl val="0"/>
      </c:catAx>
      <c:valAx>
        <c:axId val="167403377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7561351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Clave'!$L$51</c:f>
              <c:strCache>
                <c:ptCount val="1"/>
                <c:pt idx="0">
                  <c:v> Probabilidad de rechazo de reclamo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16C1-4746-A6FC-ADFF7A020505}"/>
              </c:ext>
            </c:extLst>
          </c:dPt>
          <c:cat>
            <c:strRef>
              <c:f>'Resultados - Indicadores Clave'!$M$38:$Q$38</c:f>
              <c:strCache>
                <c:ptCount val="5"/>
                <c:pt idx="0">
                  <c:v>Mujer</c:v>
                </c:pt>
                <c:pt idx="1">
                  <c:v>Masculino</c:v>
                </c:pt>
                <c:pt idx="2">
                  <c:v>Otro</c:v>
                </c:pt>
                <c:pt idx="3">
                  <c:v>Desconocido</c:v>
                </c:pt>
                <c:pt idx="4">
                  <c:v>Total</c:v>
                </c:pt>
              </c:strCache>
            </c:strRef>
          </c:cat>
          <c:val>
            <c:numRef>
              <c:f>'Resultados - Indicadores Clave'!$M$51:$Q$51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16C1-4746-A6FC-ADFF7A020505}"/>
            </c:ext>
          </c:extLst>
        </c:ser>
        <c:dLbls>
          <c:showLegendKey val="0"/>
          <c:showVal val="0"/>
          <c:showCatName val="0"/>
          <c:showSerName val="0"/>
          <c:showPercent val="0"/>
          <c:showBubbleSize val="0"/>
        </c:dLbls>
        <c:gapWidth val="219"/>
        <c:overlap val="-27"/>
        <c:axId val="1618542655"/>
        <c:axId val="1880315007"/>
      </c:barChart>
      <c:catAx>
        <c:axId val="1618542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880315007"/>
        <c:crosses val="autoZero"/>
        <c:auto val="1"/>
        <c:lblAlgn val="ctr"/>
        <c:lblOffset val="100"/>
        <c:noMultiLvlLbl val="0"/>
      </c:catAx>
      <c:valAx>
        <c:axId val="18803150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185426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Clave'!$L$56</c:f>
              <c:strCache>
                <c:ptCount val="1"/>
                <c:pt idx="0">
                  <c:v>% de asegurados</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D67C-48D1-928A-616D7C3E60E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Clave'!$M$55:$Q$55</c:f>
              <c:strCache>
                <c:ptCount val="5"/>
                <c:pt idx="0">
                  <c:v>Mujer</c:v>
                </c:pt>
                <c:pt idx="1">
                  <c:v>Masculino</c:v>
                </c:pt>
                <c:pt idx="2">
                  <c:v>Otro</c:v>
                </c:pt>
                <c:pt idx="3">
                  <c:v>Desconocido</c:v>
                </c:pt>
                <c:pt idx="4">
                  <c:v>Total</c:v>
                </c:pt>
              </c:strCache>
            </c:strRef>
          </c:cat>
          <c:val>
            <c:numRef>
              <c:f>'Resultados - Indicadores Clave'!$M$56:$Q$56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D67C-48D1-928A-616D7C3E60EF}"/>
            </c:ext>
          </c:extLst>
        </c:ser>
        <c:dLbls>
          <c:showLegendKey val="0"/>
          <c:showVal val="0"/>
          <c:showCatName val="0"/>
          <c:showSerName val="0"/>
          <c:showPercent val="0"/>
          <c:showBubbleSize val="0"/>
        </c:dLbls>
        <c:gapWidth val="219"/>
        <c:overlap val="-27"/>
        <c:axId val="920718815"/>
        <c:axId val="1552717215"/>
      </c:barChart>
      <c:catAx>
        <c:axId val="9207188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552717215"/>
        <c:crosses val="autoZero"/>
        <c:auto val="1"/>
        <c:lblAlgn val="ctr"/>
        <c:lblOffset val="100"/>
        <c:noMultiLvlLbl val="0"/>
      </c:catAx>
      <c:valAx>
        <c:axId val="155271721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9207188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Clave'!$L$58</c:f>
              <c:strCache>
                <c:ptCount val="1"/>
                <c:pt idx="0">
                  <c:v> Prima media pagada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1138-4BE3-BF49-28F340D09EC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Clave'!$M$55:$Q$55</c:f>
              <c:strCache>
                <c:ptCount val="5"/>
                <c:pt idx="0">
                  <c:v>Mujer</c:v>
                </c:pt>
                <c:pt idx="1">
                  <c:v>Masculino</c:v>
                </c:pt>
                <c:pt idx="2">
                  <c:v>Otro</c:v>
                </c:pt>
                <c:pt idx="3">
                  <c:v>Desconocido</c:v>
                </c:pt>
                <c:pt idx="4">
                  <c:v>Total</c:v>
                </c:pt>
              </c:strCache>
            </c:strRef>
          </c:cat>
          <c:val>
            <c:numRef>
              <c:f>'Resultados - Indicadores Clave'!$M$58:$Q$58</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2-1138-4BE3-BF49-28F340D09ECE}"/>
            </c:ext>
          </c:extLst>
        </c:ser>
        <c:dLbls>
          <c:showLegendKey val="0"/>
          <c:showVal val="0"/>
          <c:showCatName val="0"/>
          <c:showSerName val="0"/>
          <c:showPercent val="0"/>
          <c:showBubbleSize val="0"/>
        </c:dLbls>
        <c:gapWidth val="219"/>
        <c:overlap val="-27"/>
        <c:axId val="1802521327"/>
        <c:axId val="1668853503"/>
      </c:barChart>
      <c:catAx>
        <c:axId val="1802521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68853503"/>
        <c:crosses val="autoZero"/>
        <c:auto val="1"/>
        <c:lblAlgn val="ctr"/>
        <c:lblOffset val="100"/>
        <c:noMultiLvlLbl val="0"/>
      </c:catAx>
      <c:valAx>
        <c:axId val="1668853503"/>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8025213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25" r="0.25" t="0.75" header="0.3" footer="0.3"/>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Clave'!$L$60</c:f>
              <c:strCache>
                <c:ptCount val="1"/>
                <c:pt idx="0">
                  <c:v>% de vidas aseguradas</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87DB-4161-B3D8-ECBC3999656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Clave'!$M$55:$Q$55</c:f>
              <c:strCache>
                <c:ptCount val="5"/>
                <c:pt idx="0">
                  <c:v>Mujer</c:v>
                </c:pt>
                <c:pt idx="1">
                  <c:v>Masculino</c:v>
                </c:pt>
                <c:pt idx="2">
                  <c:v>Otro</c:v>
                </c:pt>
                <c:pt idx="3">
                  <c:v>Desconocido</c:v>
                </c:pt>
                <c:pt idx="4">
                  <c:v>Total</c:v>
                </c:pt>
              </c:strCache>
            </c:strRef>
          </c:cat>
          <c:val>
            <c:numRef>
              <c:f>'Resultados - Indicadores Clave'!$M$60:$Q$60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87DB-4161-B3D8-ECBC39996560}"/>
            </c:ext>
          </c:extLst>
        </c:ser>
        <c:dLbls>
          <c:showLegendKey val="0"/>
          <c:showVal val="0"/>
          <c:showCatName val="0"/>
          <c:showSerName val="0"/>
          <c:showPercent val="0"/>
          <c:showBubbleSize val="0"/>
        </c:dLbls>
        <c:gapWidth val="219"/>
        <c:overlap val="-27"/>
        <c:axId val="1848115231"/>
        <c:axId val="1716778207"/>
      </c:barChart>
      <c:catAx>
        <c:axId val="18481152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716778207"/>
        <c:crosses val="autoZero"/>
        <c:auto val="1"/>
        <c:lblAlgn val="ctr"/>
        <c:lblOffset val="100"/>
        <c:noMultiLvlLbl val="0"/>
      </c:catAx>
      <c:valAx>
        <c:axId val="1716778207"/>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8481152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Clave'!$L$64</c:f>
              <c:strCache>
                <c:ptCount val="1"/>
                <c:pt idx="0">
                  <c:v> Probabilidad de aprobación del reclamo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A9B5-4833-AF2A-78A25CD77B0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Clave'!$M$55:$Q$55</c:f>
              <c:strCache>
                <c:ptCount val="5"/>
                <c:pt idx="0">
                  <c:v>Mujer</c:v>
                </c:pt>
                <c:pt idx="1">
                  <c:v>Masculino</c:v>
                </c:pt>
                <c:pt idx="2">
                  <c:v>Otro</c:v>
                </c:pt>
                <c:pt idx="3">
                  <c:v>Desconocido</c:v>
                </c:pt>
                <c:pt idx="4">
                  <c:v>Total</c:v>
                </c:pt>
              </c:strCache>
            </c:strRef>
          </c:cat>
          <c:val>
            <c:numRef>
              <c:f>'Resultados - Indicadores Clave'!$M$64:$Q$64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A9B5-4833-AF2A-78A25CD77B06}"/>
            </c:ext>
          </c:extLst>
        </c:ser>
        <c:dLbls>
          <c:showLegendKey val="0"/>
          <c:showVal val="0"/>
          <c:showCatName val="0"/>
          <c:showSerName val="0"/>
          <c:showPercent val="0"/>
          <c:showBubbleSize val="0"/>
        </c:dLbls>
        <c:gapWidth val="219"/>
        <c:overlap val="-27"/>
        <c:axId val="1617937135"/>
        <c:axId val="1846504607"/>
      </c:barChart>
      <c:catAx>
        <c:axId val="16179371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846504607"/>
        <c:crosses val="autoZero"/>
        <c:auto val="1"/>
        <c:lblAlgn val="ctr"/>
        <c:lblOffset val="100"/>
        <c:noMultiLvlLbl val="0"/>
      </c:catAx>
      <c:valAx>
        <c:axId val="18465046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179371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Clave'!$L$62</c:f>
              <c:strCache>
                <c:ptCount val="1"/>
                <c:pt idx="0">
                  <c:v> Probabilidad de presentar un reclamo (aprox.)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2941-4B2E-842D-10B1101C603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Clave'!$M$55:$Q$55</c:f>
              <c:strCache>
                <c:ptCount val="5"/>
                <c:pt idx="0">
                  <c:v>Mujer</c:v>
                </c:pt>
                <c:pt idx="1">
                  <c:v>Masculino</c:v>
                </c:pt>
                <c:pt idx="2">
                  <c:v>Otro</c:v>
                </c:pt>
                <c:pt idx="3">
                  <c:v>Desconocido</c:v>
                </c:pt>
                <c:pt idx="4">
                  <c:v>Total</c:v>
                </c:pt>
              </c:strCache>
            </c:strRef>
          </c:cat>
          <c:val>
            <c:numRef>
              <c:f>'Resultados - Indicadores Clave'!$M$62:$Q$62</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2941-4B2E-842D-10B1101C603C}"/>
            </c:ext>
          </c:extLst>
        </c:ser>
        <c:dLbls>
          <c:showLegendKey val="0"/>
          <c:showVal val="0"/>
          <c:showCatName val="0"/>
          <c:showSerName val="0"/>
          <c:showPercent val="0"/>
          <c:showBubbleSize val="0"/>
        </c:dLbls>
        <c:gapWidth val="219"/>
        <c:overlap val="-27"/>
        <c:axId val="985716495"/>
        <c:axId val="1618491919"/>
      </c:barChart>
      <c:catAx>
        <c:axId val="9857164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18491919"/>
        <c:crosses val="autoZero"/>
        <c:auto val="1"/>
        <c:lblAlgn val="ctr"/>
        <c:lblOffset val="100"/>
        <c:noMultiLvlLbl val="0"/>
      </c:catAx>
      <c:valAx>
        <c:axId val="161849191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985716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Clave'!$L$66</c:f>
              <c:strCache>
                <c:ptCount val="1"/>
                <c:pt idx="0">
                  <c:v> Tamaño promedio de reclamo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7053-4E60-930D-D9E82559542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Clave'!$M$55:$Q$55</c:f>
              <c:strCache>
                <c:ptCount val="5"/>
                <c:pt idx="0">
                  <c:v>Mujer</c:v>
                </c:pt>
                <c:pt idx="1">
                  <c:v>Masculino</c:v>
                </c:pt>
                <c:pt idx="2">
                  <c:v>Otro</c:v>
                </c:pt>
                <c:pt idx="3">
                  <c:v>Desconocido</c:v>
                </c:pt>
                <c:pt idx="4">
                  <c:v>Total</c:v>
                </c:pt>
              </c:strCache>
            </c:strRef>
          </c:cat>
          <c:val>
            <c:numRef>
              <c:f>'Resultados - Indicadores Clave'!$M$66:$Q$66</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2-7053-4E60-930D-D9E825595428}"/>
            </c:ext>
          </c:extLst>
        </c:ser>
        <c:dLbls>
          <c:showLegendKey val="0"/>
          <c:showVal val="0"/>
          <c:showCatName val="0"/>
          <c:showSerName val="0"/>
          <c:showPercent val="0"/>
          <c:showBubbleSize val="0"/>
        </c:dLbls>
        <c:gapWidth val="219"/>
        <c:overlap val="-27"/>
        <c:axId val="1756135183"/>
        <c:axId val="1674033775"/>
      </c:barChart>
      <c:catAx>
        <c:axId val="1756135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74033775"/>
        <c:crosses val="autoZero"/>
        <c:auto val="1"/>
        <c:lblAlgn val="ctr"/>
        <c:lblOffset val="100"/>
        <c:noMultiLvlLbl val="0"/>
      </c:catAx>
      <c:valAx>
        <c:axId val="167403377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7561351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Clave'!$L$68</c:f>
              <c:strCache>
                <c:ptCount val="1"/>
                <c:pt idx="0">
                  <c:v> Probabilidad de rechazo de reclamo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DA35-48C6-919E-3BE32199D14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Clave'!$M$55:$Q$55</c:f>
              <c:strCache>
                <c:ptCount val="5"/>
                <c:pt idx="0">
                  <c:v>Mujer</c:v>
                </c:pt>
                <c:pt idx="1">
                  <c:v>Masculino</c:v>
                </c:pt>
                <c:pt idx="2">
                  <c:v>Otro</c:v>
                </c:pt>
                <c:pt idx="3">
                  <c:v>Desconocido</c:v>
                </c:pt>
                <c:pt idx="4">
                  <c:v>Total</c:v>
                </c:pt>
              </c:strCache>
            </c:strRef>
          </c:cat>
          <c:val>
            <c:numRef>
              <c:f>'Resultados - Indicadores Clave'!$M$68:$Q$68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DA35-48C6-919E-3BE32199D149}"/>
            </c:ext>
          </c:extLst>
        </c:ser>
        <c:dLbls>
          <c:showLegendKey val="0"/>
          <c:showVal val="0"/>
          <c:showCatName val="0"/>
          <c:showSerName val="0"/>
          <c:showPercent val="0"/>
          <c:showBubbleSize val="0"/>
        </c:dLbls>
        <c:gapWidth val="219"/>
        <c:overlap val="-27"/>
        <c:axId val="1618542655"/>
        <c:axId val="1880315007"/>
      </c:barChart>
      <c:catAx>
        <c:axId val="1618542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880315007"/>
        <c:crosses val="autoZero"/>
        <c:auto val="1"/>
        <c:lblAlgn val="ctr"/>
        <c:lblOffset val="100"/>
        <c:noMultiLvlLbl val="0"/>
      </c:catAx>
      <c:valAx>
        <c:axId val="18803150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185426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Clave'!$L$73</c:f>
              <c:strCache>
                <c:ptCount val="1"/>
                <c:pt idx="0">
                  <c:v>% de asegurados</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32A9-4714-8A8F-289561D5235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Clave'!$M$72:$Q$72</c:f>
              <c:strCache>
                <c:ptCount val="5"/>
                <c:pt idx="0">
                  <c:v>Mujer</c:v>
                </c:pt>
                <c:pt idx="1">
                  <c:v>Masculino</c:v>
                </c:pt>
                <c:pt idx="2">
                  <c:v>Otro</c:v>
                </c:pt>
                <c:pt idx="3">
                  <c:v>Desconocido</c:v>
                </c:pt>
                <c:pt idx="4">
                  <c:v>Total</c:v>
                </c:pt>
              </c:strCache>
            </c:strRef>
          </c:cat>
          <c:val>
            <c:numRef>
              <c:f>'Resultados - Indicadores Clave'!$M$73:$Q$73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32A9-4714-8A8F-289561D52350}"/>
            </c:ext>
          </c:extLst>
        </c:ser>
        <c:dLbls>
          <c:showLegendKey val="0"/>
          <c:showVal val="0"/>
          <c:showCatName val="0"/>
          <c:showSerName val="0"/>
          <c:showPercent val="0"/>
          <c:showBubbleSize val="0"/>
        </c:dLbls>
        <c:gapWidth val="219"/>
        <c:overlap val="-27"/>
        <c:axId val="920718815"/>
        <c:axId val="1552717215"/>
      </c:barChart>
      <c:catAx>
        <c:axId val="9207188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552717215"/>
        <c:crosses val="autoZero"/>
        <c:auto val="1"/>
        <c:lblAlgn val="ctr"/>
        <c:lblOffset val="100"/>
        <c:noMultiLvlLbl val="0"/>
      </c:catAx>
      <c:valAx>
        <c:axId val="155271721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9207188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Clave'!$L$75</c:f>
              <c:strCache>
                <c:ptCount val="1"/>
                <c:pt idx="0">
                  <c:v> Prima media pagada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A3D0-4CF7-90E2-F68B98A6FF8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Clave'!$M$72:$Q$72</c:f>
              <c:strCache>
                <c:ptCount val="5"/>
                <c:pt idx="0">
                  <c:v>Mujer</c:v>
                </c:pt>
                <c:pt idx="1">
                  <c:v>Masculino</c:v>
                </c:pt>
                <c:pt idx="2">
                  <c:v>Otro</c:v>
                </c:pt>
                <c:pt idx="3">
                  <c:v>Desconocido</c:v>
                </c:pt>
                <c:pt idx="4">
                  <c:v>Total</c:v>
                </c:pt>
              </c:strCache>
            </c:strRef>
          </c:cat>
          <c:val>
            <c:numRef>
              <c:f>'Resultados - Indicadores Clave'!$M$75:$Q$75</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2-A3D0-4CF7-90E2-F68B98A6FF8B}"/>
            </c:ext>
          </c:extLst>
        </c:ser>
        <c:dLbls>
          <c:showLegendKey val="0"/>
          <c:showVal val="0"/>
          <c:showCatName val="0"/>
          <c:showSerName val="0"/>
          <c:showPercent val="0"/>
          <c:showBubbleSize val="0"/>
        </c:dLbls>
        <c:gapWidth val="219"/>
        <c:overlap val="-27"/>
        <c:axId val="1802521327"/>
        <c:axId val="1668853503"/>
      </c:barChart>
      <c:catAx>
        <c:axId val="1802521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68853503"/>
        <c:crosses val="autoZero"/>
        <c:auto val="1"/>
        <c:lblAlgn val="ctr"/>
        <c:lblOffset val="100"/>
        <c:noMultiLvlLbl val="0"/>
      </c:catAx>
      <c:valAx>
        <c:axId val="1668853503"/>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8025213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25" r="0.25" t="0.75"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Clave'!$L$77</c:f>
              <c:strCache>
                <c:ptCount val="1"/>
                <c:pt idx="0">
                  <c:v>% de vidas aseguradas</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0422-4ADF-B8D3-D5C893CFFBB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Clave'!$M$72:$Q$72</c:f>
              <c:strCache>
                <c:ptCount val="5"/>
                <c:pt idx="0">
                  <c:v>Mujer</c:v>
                </c:pt>
                <c:pt idx="1">
                  <c:v>Masculino</c:v>
                </c:pt>
                <c:pt idx="2">
                  <c:v>Otro</c:v>
                </c:pt>
                <c:pt idx="3">
                  <c:v>Desconocido</c:v>
                </c:pt>
                <c:pt idx="4">
                  <c:v>Total</c:v>
                </c:pt>
              </c:strCache>
            </c:strRef>
          </c:cat>
          <c:val>
            <c:numRef>
              <c:f>'Resultados - Indicadores Clave'!$M$77:$Q$77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0422-4ADF-B8D3-D5C893CFFBB8}"/>
            </c:ext>
          </c:extLst>
        </c:ser>
        <c:dLbls>
          <c:showLegendKey val="0"/>
          <c:showVal val="0"/>
          <c:showCatName val="0"/>
          <c:showSerName val="0"/>
          <c:showPercent val="0"/>
          <c:showBubbleSize val="0"/>
        </c:dLbls>
        <c:gapWidth val="219"/>
        <c:overlap val="-27"/>
        <c:axId val="1848115231"/>
        <c:axId val="1716778207"/>
      </c:barChart>
      <c:catAx>
        <c:axId val="18481152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716778207"/>
        <c:crosses val="autoZero"/>
        <c:auto val="1"/>
        <c:lblAlgn val="ctr"/>
        <c:lblOffset val="100"/>
        <c:noMultiLvlLbl val="0"/>
      </c:catAx>
      <c:valAx>
        <c:axId val="1716778207"/>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8481152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Clave'!$L$81</c:f>
              <c:strCache>
                <c:ptCount val="1"/>
                <c:pt idx="0">
                  <c:v> Probabilidad de aprobación del reclamo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BDD1-4289-B2AF-539A9D042D7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Clave'!$M$72:$Q$72</c:f>
              <c:strCache>
                <c:ptCount val="5"/>
                <c:pt idx="0">
                  <c:v>Mujer</c:v>
                </c:pt>
                <c:pt idx="1">
                  <c:v>Masculino</c:v>
                </c:pt>
                <c:pt idx="2">
                  <c:v>Otro</c:v>
                </c:pt>
                <c:pt idx="3">
                  <c:v>Desconocido</c:v>
                </c:pt>
                <c:pt idx="4">
                  <c:v>Total</c:v>
                </c:pt>
              </c:strCache>
            </c:strRef>
          </c:cat>
          <c:val>
            <c:numRef>
              <c:f>'Resultados - Indicadores Clave'!$M$81:$Q$81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BDD1-4289-B2AF-539A9D042D7F}"/>
            </c:ext>
          </c:extLst>
        </c:ser>
        <c:dLbls>
          <c:showLegendKey val="0"/>
          <c:showVal val="0"/>
          <c:showCatName val="0"/>
          <c:showSerName val="0"/>
          <c:showPercent val="0"/>
          <c:showBubbleSize val="0"/>
        </c:dLbls>
        <c:gapWidth val="219"/>
        <c:overlap val="-27"/>
        <c:axId val="1617937135"/>
        <c:axId val="1846504607"/>
      </c:barChart>
      <c:catAx>
        <c:axId val="16179371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846504607"/>
        <c:crosses val="autoZero"/>
        <c:auto val="1"/>
        <c:lblAlgn val="ctr"/>
        <c:lblOffset val="100"/>
        <c:noMultiLvlLbl val="0"/>
      </c:catAx>
      <c:valAx>
        <c:axId val="18465046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179371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Clave'!$L$79</c:f>
              <c:strCache>
                <c:ptCount val="1"/>
                <c:pt idx="0">
                  <c:v> Probabilidad de presentar un reclamo (aprox.)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98FF-4CF4-8775-7CDA1190EF1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Clave'!$M$72:$Q$72</c:f>
              <c:strCache>
                <c:ptCount val="5"/>
                <c:pt idx="0">
                  <c:v>Mujer</c:v>
                </c:pt>
                <c:pt idx="1">
                  <c:v>Masculino</c:v>
                </c:pt>
                <c:pt idx="2">
                  <c:v>Otro</c:v>
                </c:pt>
                <c:pt idx="3">
                  <c:v>Desconocido</c:v>
                </c:pt>
                <c:pt idx="4">
                  <c:v>Total</c:v>
                </c:pt>
              </c:strCache>
            </c:strRef>
          </c:cat>
          <c:val>
            <c:numRef>
              <c:f>'Resultados - Indicadores Clave'!$M$79:$Q$79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98FF-4CF4-8775-7CDA1190EF10}"/>
            </c:ext>
          </c:extLst>
        </c:ser>
        <c:dLbls>
          <c:showLegendKey val="0"/>
          <c:showVal val="0"/>
          <c:showCatName val="0"/>
          <c:showSerName val="0"/>
          <c:showPercent val="0"/>
          <c:showBubbleSize val="0"/>
        </c:dLbls>
        <c:gapWidth val="219"/>
        <c:overlap val="-27"/>
        <c:axId val="985716495"/>
        <c:axId val="1618491919"/>
      </c:barChart>
      <c:catAx>
        <c:axId val="9857164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18491919"/>
        <c:crosses val="autoZero"/>
        <c:auto val="1"/>
        <c:lblAlgn val="ctr"/>
        <c:lblOffset val="100"/>
        <c:noMultiLvlLbl val="0"/>
      </c:catAx>
      <c:valAx>
        <c:axId val="161849191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985716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Clave'!$L$83</c:f>
              <c:strCache>
                <c:ptCount val="1"/>
                <c:pt idx="0">
                  <c:v> Tamaño promedio de reclamo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B0B6-4A73-ABA7-9F30ACDBFC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Clave'!$M$72:$Q$72</c:f>
              <c:strCache>
                <c:ptCount val="5"/>
                <c:pt idx="0">
                  <c:v>Mujer</c:v>
                </c:pt>
                <c:pt idx="1">
                  <c:v>Masculino</c:v>
                </c:pt>
                <c:pt idx="2">
                  <c:v>Otro</c:v>
                </c:pt>
                <c:pt idx="3">
                  <c:v>Desconocido</c:v>
                </c:pt>
                <c:pt idx="4">
                  <c:v>Total</c:v>
                </c:pt>
              </c:strCache>
            </c:strRef>
          </c:cat>
          <c:val>
            <c:numRef>
              <c:f>'Resultados - Indicadores Clave'!$M$83:$Q$83</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2-B0B6-4A73-ABA7-9F30ACDBFC17}"/>
            </c:ext>
          </c:extLst>
        </c:ser>
        <c:dLbls>
          <c:showLegendKey val="0"/>
          <c:showVal val="0"/>
          <c:showCatName val="0"/>
          <c:showSerName val="0"/>
          <c:showPercent val="0"/>
          <c:showBubbleSize val="0"/>
        </c:dLbls>
        <c:gapWidth val="219"/>
        <c:overlap val="-27"/>
        <c:axId val="1756135183"/>
        <c:axId val="1674033775"/>
      </c:barChart>
      <c:catAx>
        <c:axId val="1756135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74033775"/>
        <c:crosses val="autoZero"/>
        <c:auto val="1"/>
        <c:lblAlgn val="ctr"/>
        <c:lblOffset val="100"/>
        <c:noMultiLvlLbl val="0"/>
      </c:catAx>
      <c:valAx>
        <c:axId val="167403377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7561351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Clave'!$L$85</c:f>
              <c:strCache>
                <c:ptCount val="1"/>
                <c:pt idx="0">
                  <c:v> Probabilidad de rechazo de reclamo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CDAB-4814-BE39-995090415F3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Clave'!$M$72:$Q$72</c:f>
              <c:strCache>
                <c:ptCount val="5"/>
                <c:pt idx="0">
                  <c:v>Mujer</c:v>
                </c:pt>
                <c:pt idx="1">
                  <c:v>Masculino</c:v>
                </c:pt>
                <c:pt idx="2">
                  <c:v>Otro</c:v>
                </c:pt>
                <c:pt idx="3">
                  <c:v>Desconocido</c:v>
                </c:pt>
                <c:pt idx="4">
                  <c:v>Total</c:v>
                </c:pt>
              </c:strCache>
            </c:strRef>
          </c:cat>
          <c:val>
            <c:numRef>
              <c:f>'Resultados - Indicadores Clave'!$M$85:$Q$85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CDAB-4814-BE39-995090415F35}"/>
            </c:ext>
          </c:extLst>
        </c:ser>
        <c:dLbls>
          <c:showLegendKey val="0"/>
          <c:showVal val="0"/>
          <c:showCatName val="0"/>
          <c:showSerName val="0"/>
          <c:showPercent val="0"/>
          <c:showBubbleSize val="0"/>
        </c:dLbls>
        <c:gapWidth val="219"/>
        <c:overlap val="-27"/>
        <c:axId val="1618542655"/>
        <c:axId val="1880315007"/>
      </c:barChart>
      <c:catAx>
        <c:axId val="1618542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880315007"/>
        <c:crosses val="autoZero"/>
        <c:auto val="1"/>
        <c:lblAlgn val="ctr"/>
        <c:lblOffset val="100"/>
        <c:noMultiLvlLbl val="0"/>
      </c:catAx>
      <c:valAx>
        <c:axId val="18803150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185426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8" Type="http://schemas.openxmlformats.org/officeDocument/2006/relationships/image" Target="../media/image9.svg"/><Relationship Id="rId13" Type="http://schemas.openxmlformats.org/officeDocument/2006/relationships/image" Target="../media/image14.png"/><Relationship Id="rId18" Type="http://schemas.openxmlformats.org/officeDocument/2006/relationships/image" Target="../media/image19.svg"/><Relationship Id="rId3" Type="http://schemas.openxmlformats.org/officeDocument/2006/relationships/image" Target="../media/image4.png"/><Relationship Id="rId21" Type="http://schemas.openxmlformats.org/officeDocument/2006/relationships/image" Target="../media/image22.png"/><Relationship Id="rId7" Type="http://schemas.openxmlformats.org/officeDocument/2006/relationships/image" Target="../media/image8.png"/><Relationship Id="rId12" Type="http://schemas.openxmlformats.org/officeDocument/2006/relationships/image" Target="../media/image13.svg"/><Relationship Id="rId17" Type="http://schemas.openxmlformats.org/officeDocument/2006/relationships/image" Target="../media/image18.png"/><Relationship Id="rId2" Type="http://schemas.openxmlformats.org/officeDocument/2006/relationships/image" Target="../media/image3.svg"/><Relationship Id="rId16" Type="http://schemas.openxmlformats.org/officeDocument/2006/relationships/image" Target="../media/image17.svg"/><Relationship Id="rId20" Type="http://schemas.openxmlformats.org/officeDocument/2006/relationships/image" Target="../media/image21.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23" Type="http://schemas.openxmlformats.org/officeDocument/2006/relationships/image" Target="../media/image1.jpeg"/><Relationship Id="rId10" Type="http://schemas.openxmlformats.org/officeDocument/2006/relationships/image" Target="../media/image11.svg"/><Relationship Id="rId19" Type="http://schemas.openxmlformats.org/officeDocument/2006/relationships/image" Target="../media/image20.png"/><Relationship Id="rId4" Type="http://schemas.openxmlformats.org/officeDocument/2006/relationships/image" Target="../media/image5.svg"/><Relationship Id="rId9" Type="http://schemas.openxmlformats.org/officeDocument/2006/relationships/image" Target="../media/image10.png"/><Relationship Id="rId14" Type="http://schemas.openxmlformats.org/officeDocument/2006/relationships/image" Target="../media/image15.svg"/><Relationship Id="rId22" Type="http://schemas.openxmlformats.org/officeDocument/2006/relationships/image" Target="../media/image23.svg"/></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4.xml"/><Relationship Id="rId7" Type="http://schemas.openxmlformats.org/officeDocument/2006/relationships/chart" Target="../charts/chart18.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5" Type="http://schemas.openxmlformats.org/officeDocument/2006/relationships/chart" Target="../charts/chart16.xml"/><Relationship Id="rId4" Type="http://schemas.openxmlformats.org/officeDocument/2006/relationships/chart" Target="../charts/chart1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1.xml"/><Relationship Id="rId7" Type="http://schemas.openxmlformats.org/officeDocument/2006/relationships/chart" Target="../charts/chart25.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8.xml"/><Relationship Id="rId7" Type="http://schemas.openxmlformats.org/officeDocument/2006/relationships/chart" Target="../charts/chart32.xml"/><Relationship Id="rId2" Type="http://schemas.openxmlformats.org/officeDocument/2006/relationships/chart" Target="../charts/chart27.xml"/><Relationship Id="rId1" Type="http://schemas.openxmlformats.org/officeDocument/2006/relationships/chart" Target="../charts/chart26.xml"/><Relationship Id="rId6" Type="http://schemas.openxmlformats.org/officeDocument/2006/relationships/chart" Target="../charts/chart31.xml"/><Relationship Id="rId5" Type="http://schemas.openxmlformats.org/officeDocument/2006/relationships/chart" Target="../charts/chart30.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1</xdr:col>
      <xdr:colOff>542926</xdr:colOff>
      <xdr:row>0</xdr:row>
      <xdr:rowOff>123824</xdr:rowOff>
    </xdr:from>
    <xdr:to>
      <xdr:col>9</xdr:col>
      <xdr:colOff>733426</xdr:colOff>
      <xdr:row>1</xdr:row>
      <xdr:rowOff>352425</xdr:rowOff>
    </xdr:to>
    <xdr:sp macro="" textlink="">
      <xdr:nvSpPr>
        <xdr:cNvPr id="2" name="Callout: Line with Border and Accent Bar 1">
          <a:extLst>
            <a:ext uri="{FF2B5EF4-FFF2-40B4-BE49-F238E27FC236}">
              <a16:creationId xmlns:a16="http://schemas.microsoft.com/office/drawing/2014/main" id="{8056DB72-FBC0-49F3-B178-9A0D8B97A834}"/>
            </a:ext>
          </a:extLst>
        </xdr:cNvPr>
        <xdr:cNvSpPr/>
      </xdr:nvSpPr>
      <xdr:spPr>
        <a:xfrm>
          <a:off x="1228726" y="123824"/>
          <a:ext cx="5676900" cy="847726"/>
        </a:xfrm>
        <a:prstGeom prst="accentBorderCallout1">
          <a:avLst>
            <a:gd name="adj1" fmla="val 24811"/>
            <a:gd name="adj2" fmla="val -1938"/>
            <a:gd name="adj3" fmla="val 178440"/>
            <a:gd name="adj4" fmla="val -1832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r>
            <a:rPr lang="en-US" sz="1050" b="0" i="1">
              <a:solidFill>
                <a:schemeClr val="accent6"/>
              </a:solidFill>
              <a:effectLst/>
              <a:latin typeface="Arial" panose="020B0604020202020204" pitchFamily="34" charset="0"/>
              <a:ea typeface="+mn-ea"/>
              <a:cs typeface="Arial" panose="020B0604020202020204" pitchFamily="34" charset="0"/>
            </a:rPr>
            <a:t>Instrucciones para los reguladores: </a:t>
          </a:r>
        </a:p>
        <a:p>
          <a:endParaRPr lang="en-US" sz="1050" b="0" baseline="0">
            <a:solidFill>
              <a:schemeClr val="accent6"/>
            </a:solidFill>
            <a:effectLst/>
            <a:latin typeface="Arial" panose="020B0604020202020204" pitchFamily="34" charset="0"/>
            <a:ea typeface="+mn-ea"/>
            <a:cs typeface="Arial" panose="020B0604020202020204" pitchFamily="34" charset="0"/>
          </a:endParaRPr>
        </a:p>
        <a:p>
          <a:r>
            <a:rPr lang="en-US" sz="1050" b="0" baseline="0">
              <a:solidFill>
                <a:schemeClr val="accent6"/>
              </a:solidFill>
              <a:effectLst/>
              <a:latin typeface="Arial" panose="020B0604020202020204" pitchFamily="34" charset="0"/>
              <a:ea typeface="+mn-ea"/>
              <a:cs typeface="Arial" panose="020B0604020202020204" pitchFamily="34" charset="0"/>
            </a:rPr>
            <a:t>Pegue la fila de resultados a partir de la fila no. 5 en adelante para cada asegurador, seleccionando </a:t>
          </a:r>
          <a:r>
            <a:rPr lang="en-US" sz="1050" b="1" baseline="0">
              <a:solidFill>
                <a:schemeClr val="accent6"/>
              </a:solidFill>
              <a:effectLst/>
              <a:latin typeface="Arial" panose="020B0604020202020204" pitchFamily="34" charset="0"/>
              <a:ea typeface="+mn-ea"/>
              <a:cs typeface="Arial" panose="020B0604020202020204" pitchFamily="34" charset="0"/>
            </a:rPr>
            <a:t>"Pegar especial como valores y formato numérico"</a:t>
          </a:r>
          <a:r>
            <a:rPr lang="en-US" sz="1050" b="0" baseline="0">
              <a:solidFill>
                <a:schemeClr val="accent6"/>
              </a:solidFill>
              <a:effectLst/>
              <a:latin typeface="Arial" panose="020B0604020202020204" pitchFamily="34" charset="0"/>
              <a:ea typeface="+mn-ea"/>
              <a:cs typeface="Arial" panose="020B0604020202020204" pitchFamily="34" charset="0"/>
            </a:rPr>
            <a:t>.  NO realice ninguna edición manual en esta hoja.</a:t>
          </a:r>
          <a:endParaRPr lang="en-US" sz="1050" b="0">
            <a:solidFill>
              <a:schemeClr val="accent6"/>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1685925</xdr:colOff>
      <xdr:row>0</xdr:row>
      <xdr:rowOff>133350</xdr:rowOff>
    </xdr:from>
    <xdr:to>
      <xdr:col>0</xdr:col>
      <xdr:colOff>2802505</xdr:colOff>
      <xdr:row>1</xdr:row>
      <xdr:rowOff>465702</xdr:rowOff>
    </xdr:to>
    <xdr:pic>
      <xdr:nvPicPr>
        <xdr:cNvPr id="2" name="Picture 1" descr="Access to Insurance Initiative (A2ii) | LinkedIn">
          <a:extLst>
            <a:ext uri="{FF2B5EF4-FFF2-40B4-BE49-F238E27FC236}">
              <a16:creationId xmlns:a16="http://schemas.microsoft.com/office/drawing/2014/main" id="{748F0DBB-CD1D-42EA-96B0-81F856894C7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872" b="28215"/>
        <a:stretch/>
      </xdr:blipFill>
      <xdr:spPr bwMode="auto">
        <a:xfrm>
          <a:off x="1685925" y="133350"/>
          <a:ext cx="1116580" cy="4942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47624</xdr:colOff>
      <xdr:row>7</xdr:row>
      <xdr:rowOff>19049</xdr:rowOff>
    </xdr:from>
    <xdr:to>
      <xdr:col>11</xdr:col>
      <xdr:colOff>104775</xdr:colOff>
      <xdr:row>19</xdr:row>
      <xdr:rowOff>140969</xdr:rowOff>
    </xdr:to>
    <xdr:graphicFrame macro="">
      <xdr:nvGraphicFramePr>
        <xdr:cNvPr id="3" name="Chart 2">
          <a:extLst>
            <a:ext uri="{FF2B5EF4-FFF2-40B4-BE49-F238E27FC236}">
              <a16:creationId xmlns:a16="http://schemas.microsoft.com/office/drawing/2014/main" id="{D915A9F1-B639-E295-775C-3CEB853EA0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47623</xdr:colOff>
      <xdr:row>20</xdr:row>
      <xdr:rowOff>152401</xdr:rowOff>
    </xdr:from>
    <xdr:to>
      <xdr:col>11</xdr:col>
      <xdr:colOff>114299</xdr:colOff>
      <xdr:row>33</xdr:row>
      <xdr:rowOff>140971</xdr:rowOff>
    </xdr:to>
    <xdr:graphicFrame macro="">
      <xdr:nvGraphicFramePr>
        <xdr:cNvPr id="4" name="Chart 3">
          <a:extLst>
            <a:ext uri="{FF2B5EF4-FFF2-40B4-BE49-F238E27FC236}">
              <a16:creationId xmlns:a16="http://schemas.microsoft.com/office/drawing/2014/main" id="{C25EA68E-BA4B-4097-BBF1-BA5F80A07E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47624</xdr:colOff>
      <xdr:row>35</xdr:row>
      <xdr:rowOff>171450</xdr:rowOff>
    </xdr:from>
    <xdr:to>
      <xdr:col>10</xdr:col>
      <xdr:colOff>504824</xdr:colOff>
      <xdr:row>46</xdr:row>
      <xdr:rowOff>64770</xdr:rowOff>
    </xdr:to>
    <xdr:graphicFrame macro="">
      <xdr:nvGraphicFramePr>
        <xdr:cNvPr id="5" name="Chart 4">
          <a:extLst>
            <a:ext uri="{FF2B5EF4-FFF2-40B4-BE49-F238E27FC236}">
              <a16:creationId xmlns:a16="http://schemas.microsoft.com/office/drawing/2014/main" id="{7D146E3F-8863-45FF-BFAF-D5FE3D83A7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47624</xdr:colOff>
      <xdr:row>49</xdr:row>
      <xdr:rowOff>38100</xdr:rowOff>
    </xdr:from>
    <xdr:to>
      <xdr:col>10</xdr:col>
      <xdr:colOff>428624</xdr:colOff>
      <xdr:row>59</xdr:row>
      <xdr:rowOff>26670</xdr:rowOff>
    </xdr:to>
    <xdr:graphicFrame macro="">
      <xdr:nvGraphicFramePr>
        <xdr:cNvPr id="6" name="Chart 5">
          <a:extLst>
            <a:ext uri="{FF2B5EF4-FFF2-40B4-BE49-F238E27FC236}">
              <a16:creationId xmlns:a16="http://schemas.microsoft.com/office/drawing/2014/main" id="{FB8F497A-A4FB-4D17-8567-4A7DDDB4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250644</xdr:colOff>
      <xdr:row>38</xdr:row>
      <xdr:rowOff>39206</xdr:rowOff>
    </xdr:from>
    <xdr:ext cx="355185" cy="380008"/>
    <xdr:pic>
      <xdr:nvPicPr>
        <xdr:cNvPr id="25" name="Graphic 24" descr="Group of women with solid fill">
          <a:extLst>
            <a:ext uri="{FF2B5EF4-FFF2-40B4-BE49-F238E27FC236}">
              <a16:creationId xmlns:a16="http://schemas.microsoft.com/office/drawing/2014/main" id="{F9398E5D-8B45-4A7D-9ACF-EA42D2EC8B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50644" y="13221806"/>
          <a:ext cx="355185" cy="380008"/>
        </a:xfrm>
        <a:prstGeom prst="rect">
          <a:avLst/>
        </a:prstGeom>
      </xdr:spPr>
    </xdr:pic>
    <xdr:clientData/>
  </xdr:oneCellAnchor>
  <xdr:oneCellAnchor>
    <xdr:from>
      <xdr:col>0</xdr:col>
      <xdr:colOff>632885</xdr:colOff>
      <xdr:row>38</xdr:row>
      <xdr:rowOff>41122</xdr:rowOff>
    </xdr:from>
    <xdr:ext cx="344049" cy="370931"/>
    <xdr:pic>
      <xdr:nvPicPr>
        <xdr:cNvPr id="26" name="Graphic 25" descr="Group of men with solid fill">
          <a:extLst>
            <a:ext uri="{FF2B5EF4-FFF2-40B4-BE49-F238E27FC236}">
              <a16:creationId xmlns:a16="http://schemas.microsoft.com/office/drawing/2014/main" id="{A5EF6415-A94C-4631-9BBF-B58939ADAA6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2885" y="13223722"/>
          <a:ext cx="344049" cy="370931"/>
        </a:xfrm>
        <a:prstGeom prst="rect">
          <a:avLst/>
        </a:prstGeom>
      </xdr:spPr>
    </xdr:pic>
    <xdr:clientData/>
  </xdr:oneCellAnchor>
  <xdr:oneCellAnchor>
    <xdr:from>
      <xdr:col>0</xdr:col>
      <xdr:colOff>450152</xdr:colOff>
      <xdr:row>40</xdr:row>
      <xdr:rowOff>33183</xdr:rowOff>
    </xdr:from>
    <xdr:ext cx="251298" cy="246847"/>
    <xdr:pic>
      <xdr:nvPicPr>
        <xdr:cNvPr id="27" name="Graphic 26" descr="Money with solid fill">
          <a:extLst>
            <a:ext uri="{FF2B5EF4-FFF2-40B4-BE49-F238E27FC236}">
              <a16:creationId xmlns:a16="http://schemas.microsoft.com/office/drawing/2014/main" id="{46A0F7AC-BF61-4689-8DB1-AACE9105F4F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50152" y="13806333"/>
          <a:ext cx="251298" cy="246847"/>
        </a:xfrm>
        <a:prstGeom prst="rect">
          <a:avLst/>
        </a:prstGeom>
      </xdr:spPr>
    </xdr:pic>
    <xdr:clientData/>
  </xdr:oneCellAnchor>
  <xdr:oneCellAnchor>
    <xdr:from>
      <xdr:col>0</xdr:col>
      <xdr:colOff>714814</xdr:colOff>
      <xdr:row>40</xdr:row>
      <xdr:rowOff>132522</xdr:rowOff>
    </xdr:from>
    <xdr:ext cx="162641" cy="150865"/>
    <xdr:pic>
      <xdr:nvPicPr>
        <xdr:cNvPr id="28" name="Graphic 27" descr="Coins with solid fill">
          <a:extLst>
            <a:ext uri="{FF2B5EF4-FFF2-40B4-BE49-F238E27FC236}">
              <a16:creationId xmlns:a16="http://schemas.microsoft.com/office/drawing/2014/main" id="{0D3F389A-6439-4A9B-A6E8-FD5022AE7EC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714814" y="13905672"/>
          <a:ext cx="162641" cy="150865"/>
        </a:xfrm>
        <a:prstGeom prst="rect">
          <a:avLst/>
        </a:prstGeom>
      </xdr:spPr>
    </xdr:pic>
    <xdr:clientData/>
  </xdr:oneCellAnchor>
  <xdr:oneCellAnchor>
    <xdr:from>
      <xdr:col>0</xdr:col>
      <xdr:colOff>402174</xdr:colOff>
      <xdr:row>45</xdr:row>
      <xdr:rowOff>245631</xdr:rowOff>
    </xdr:from>
    <xdr:ext cx="330728" cy="334374"/>
    <xdr:pic>
      <xdr:nvPicPr>
        <xdr:cNvPr id="29" name="Graphic 28" descr="Inbox Check with solid fill">
          <a:extLst>
            <a:ext uri="{FF2B5EF4-FFF2-40B4-BE49-F238E27FC236}">
              <a16:creationId xmlns:a16="http://schemas.microsoft.com/office/drawing/2014/main" id="{D8470966-6215-48FF-9B44-D0AA02A9DA9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402174" y="15547544"/>
          <a:ext cx="330728" cy="334374"/>
        </a:xfrm>
        <a:prstGeom prst="rect">
          <a:avLst/>
        </a:prstGeom>
      </xdr:spPr>
    </xdr:pic>
    <xdr:clientData/>
  </xdr:oneCellAnchor>
  <xdr:oneCellAnchor>
    <xdr:from>
      <xdr:col>0</xdr:col>
      <xdr:colOff>365595</xdr:colOff>
      <xdr:row>48</xdr:row>
      <xdr:rowOff>26725</xdr:rowOff>
    </xdr:from>
    <xdr:ext cx="278034" cy="268974"/>
    <xdr:pic>
      <xdr:nvPicPr>
        <xdr:cNvPr id="30" name="Graphic 29" descr="Money with solid fill">
          <a:extLst>
            <a:ext uri="{FF2B5EF4-FFF2-40B4-BE49-F238E27FC236}">
              <a16:creationId xmlns:a16="http://schemas.microsoft.com/office/drawing/2014/main" id="{6BA9927D-828A-4388-89E2-F4C244ACF42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65595" y="16200175"/>
          <a:ext cx="278034" cy="268974"/>
        </a:xfrm>
        <a:prstGeom prst="rect">
          <a:avLst/>
        </a:prstGeom>
      </xdr:spPr>
    </xdr:pic>
    <xdr:clientData/>
  </xdr:oneCellAnchor>
  <xdr:oneCellAnchor>
    <xdr:from>
      <xdr:col>0</xdr:col>
      <xdr:colOff>681405</xdr:colOff>
      <xdr:row>48</xdr:row>
      <xdr:rowOff>92765</xdr:rowOff>
    </xdr:from>
    <xdr:ext cx="150888" cy="152371"/>
    <xdr:pic>
      <xdr:nvPicPr>
        <xdr:cNvPr id="31" name="Graphic 30" descr="Coins with solid fill">
          <a:extLst>
            <a:ext uri="{FF2B5EF4-FFF2-40B4-BE49-F238E27FC236}">
              <a16:creationId xmlns:a16="http://schemas.microsoft.com/office/drawing/2014/main" id="{A8CC7179-A985-4DFE-81C5-81E33809660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681405" y="16266215"/>
          <a:ext cx="150888" cy="152371"/>
        </a:xfrm>
        <a:prstGeom prst="rect">
          <a:avLst/>
        </a:prstGeom>
      </xdr:spPr>
    </xdr:pic>
    <xdr:clientData/>
  </xdr:oneCellAnchor>
  <xdr:oneCellAnchor>
    <xdr:from>
      <xdr:col>0</xdr:col>
      <xdr:colOff>419981</xdr:colOff>
      <xdr:row>49</xdr:row>
      <xdr:rowOff>292015</xdr:rowOff>
    </xdr:from>
    <xdr:ext cx="322657" cy="331523"/>
    <xdr:pic>
      <xdr:nvPicPr>
        <xdr:cNvPr id="32" name="Graphic 31" descr="Inbox Cross with solid fill">
          <a:extLst>
            <a:ext uri="{FF2B5EF4-FFF2-40B4-BE49-F238E27FC236}">
              <a16:creationId xmlns:a16="http://schemas.microsoft.com/office/drawing/2014/main" id="{AE1A6BDA-0E00-483D-A1C4-134B1606EBFC}"/>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419981" y="16775028"/>
          <a:ext cx="322657" cy="331523"/>
        </a:xfrm>
        <a:prstGeom prst="rect">
          <a:avLst/>
        </a:prstGeom>
      </xdr:spPr>
    </xdr:pic>
    <xdr:clientData/>
  </xdr:oneCellAnchor>
  <xdr:oneCellAnchor>
    <xdr:from>
      <xdr:col>0</xdr:col>
      <xdr:colOff>445915</xdr:colOff>
      <xdr:row>43</xdr:row>
      <xdr:rowOff>288020</xdr:rowOff>
    </xdr:from>
    <xdr:ext cx="334566" cy="351756"/>
    <xdr:pic>
      <xdr:nvPicPr>
        <xdr:cNvPr id="33" name="Graphic 32" descr="Inbox with solid fill">
          <a:extLst>
            <a:ext uri="{FF2B5EF4-FFF2-40B4-BE49-F238E27FC236}">
              <a16:creationId xmlns:a16="http://schemas.microsoft.com/office/drawing/2014/main" id="{D081067A-88B6-4C02-99AE-8BC81D3779E4}"/>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445915" y="14966046"/>
          <a:ext cx="334566" cy="351756"/>
        </a:xfrm>
        <a:prstGeom prst="rect">
          <a:avLst/>
        </a:prstGeom>
      </xdr:spPr>
    </xdr:pic>
    <xdr:clientData/>
  </xdr:oneCellAnchor>
  <xdr:oneCellAnchor>
    <xdr:from>
      <xdr:col>0</xdr:col>
      <xdr:colOff>255105</xdr:colOff>
      <xdr:row>41</xdr:row>
      <xdr:rowOff>258312</xdr:rowOff>
    </xdr:from>
    <xdr:ext cx="315004" cy="324779"/>
    <xdr:pic>
      <xdr:nvPicPr>
        <xdr:cNvPr id="34" name="Graphic 33" descr="Woman with solid fill">
          <a:extLst>
            <a:ext uri="{FF2B5EF4-FFF2-40B4-BE49-F238E27FC236}">
              <a16:creationId xmlns:a16="http://schemas.microsoft.com/office/drawing/2014/main" id="{E71967A8-28C4-49A9-BAD0-2149D0A26A14}"/>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255105" y="14374363"/>
          <a:ext cx="315004" cy="324779"/>
        </a:xfrm>
        <a:prstGeom prst="rect">
          <a:avLst/>
        </a:prstGeom>
      </xdr:spPr>
    </xdr:pic>
    <xdr:clientData/>
  </xdr:oneCellAnchor>
  <xdr:oneCellAnchor>
    <xdr:from>
      <xdr:col>0</xdr:col>
      <xdr:colOff>426535</xdr:colOff>
      <xdr:row>41</xdr:row>
      <xdr:rowOff>264215</xdr:rowOff>
    </xdr:from>
    <xdr:ext cx="306972" cy="319996"/>
    <xdr:pic>
      <xdr:nvPicPr>
        <xdr:cNvPr id="35" name="Graphic 34" descr="Man with solid fill">
          <a:extLst>
            <a:ext uri="{FF2B5EF4-FFF2-40B4-BE49-F238E27FC236}">
              <a16:creationId xmlns:a16="http://schemas.microsoft.com/office/drawing/2014/main" id="{AD73F707-6B5A-490A-971F-D8C155F05275}"/>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426535" y="14375503"/>
          <a:ext cx="306972" cy="319996"/>
        </a:xfrm>
        <a:prstGeom prst="rect">
          <a:avLst/>
        </a:prstGeom>
      </xdr:spPr>
    </xdr:pic>
    <xdr:clientData/>
  </xdr:oneCellAnchor>
  <xdr:twoCellAnchor>
    <xdr:from>
      <xdr:col>0</xdr:col>
      <xdr:colOff>665275</xdr:colOff>
      <xdr:row>42</xdr:row>
      <xdr:rowOff>49696</xdr:rowOff>
    </xdr:from>
    <xdr:to>
      <xdr:col>1</xdr:col>
      <xdr:colOff>1035</xdr:colOff>
      <xdr:row>43</xdr:row>
      <xdr:rowOff>67503</xdr:rowOff>
    </xdr:to>
    <xdr:grpSp>
      <xdr:nvGrpSpPr>
        <xdr:cNvPr id="36" name="Group 35">
          <a:extLst>
            <a:ext uri="{FF2B5EF4-FFF2-40B4-BE49-F238E27FC236}">
              <a16:creationId xmlns:a16="http://schemas.microsoft.com/office/drawing/2014/main" id="{2A5A3072-155A-4A9A-B205-457EFFBD1D75}"/>
            </a:ext>
          </a:extLst>
        </xdr:cNvPr>
        <xdr:cNvGrpSpPr/>
      </xdr:nvGrpSpPr>
      <xdr:grpSpPr>
        <a:xfrm>
          <a:off x="665275" y="13886346"/>
          <a:ext cx="440660" cy="354357"/>
          <a:chOff x="478110" y="1354016"/>
          <a:chExt cx="911075" cy="906447"/>
        </a:xfrm>
      </xdr:grpSpPr>
      <xdr:grpSp>
        <xdr:nvGrpSpPr>
          <xdr:cNvPr id="37" name="Group 36">
            <a:extLst>
              <a:ext uri="{FF2B5EF4-FFF2-40B4-BE49-F238E27FC236}">
                <a16:creationId xmlns:a16="http://schemas.microsoft.com/office/drawing/2014/main" id="{85EABEB7-A08E-7F72-89EB-7FCE5D728792}"/>
              </a:ext>
            </a:extLst>
          </xdr:cNvPr>
          <xdr:cNvGrpSpPr/>
        </xdr:nvGrpSpPr>
        <xdr:grpSpPr>
          <a:xfrm>
            <a:off x="478110" y="1362808"/>
            <a:ext cx="531540" cy="896923"/>
            <a:chOff x="480433" y="1361378"/>
            <a:chExt cx="531540" cy="892098"/>
          </a:xfrm>
        </xdr:grpSpPr>
        <xdr:pic>
          <xdr:nvPicPr>
            <xdr:cNvPr id="41" name="Graphic 40" descr="Children with solid fill">
              <a:extLst>
                <a:ext uri="{FF2B5EF4-FFF2-40B4-BE49-F238E27FC236}">
                  <a16:creationId xmlns:a16="http://schemas.microsoft.com/office/drawing/2014/main" id="{C941FE42-0A8F-617E-CEAA-0193BBB5877D}"/>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42" name="Graphic 41" descr="Children with solid fill">
              <a:extLst>
                <a:ext uri="{FF2B5EF4-FFF2-40B4-BE49-F238E27FC236}">
                  <a16:creationId xmlns:a16="http://schemas.microsoft.com/office/drawing/2014/main" id="{5C1E59B5-93D0-52DB-F9CF-3BDE5BE4A550}"/>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nvGrpSpPr>
          <xdr:cNvPr id="38" name="Group 37">
            <a:extLst>
              <a:ext uri="{FF2B5EF4-FFF2-40B4-BE49-F238E27FC236}">
                <a16:creationId xmlns:a16="http://schemas.microsoft.com/office/drawing/2014/main" id="{62E68302-1328-FA2F-1386-F965B6A46875}"/>
              </a:ext>
            </a:extLst>
          </xdr:cNvPr>
          <xdr:cNvGrpSpPr/>
        </xdr:nvGrpSpPr>
        <xdr:grpSpPr>
          <a:xfrm>
            <a:off x="857645" y="1354016"/>
            <a:ext cx="531540" cy="906447"/>
            <a:chOff x="480433" y="1361378"/>
            <a:chExt cx="531540" cy="892098"/>
          </a:xfrm>
        </xdr:grpSpPr>
        <xdr:pic>
          <xdr:nvPicPr>
            <xdr:cNvPr id="39" name="Graphic 38" descr="Children with solid fill">
              <a:extLst>
                <a:ext uri="{FF2B5EF4-FFF2-40B4-BE49-F238E27FC236}">
                  <a16:creationId xmlns:a16="http://schemas.microsoft.com/office/drawing/2014/main" id="{A1FC2022-ED4A-D9EA-2898-588D96F93A77}"/>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40" name="Graphic 39" descr="Children with solid fill">
              <a:extLst>
                <a:ext uri="{FF2B5EF4-FFF2-40B4-BE49-F238E27FC236}">
                  <a16:creationId xmlns:a16="http://schemas.microsoft.com/office/drawing/2014/main" id="{901FA8C2-D13F-A9DA-C61E-5E8B03D5FBE0}"/>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clientData/>
  </xdr:twoCellAnchor>
  <xdr:oneCellAnchor>
    <xdr:from>
      <xdr:col>0</xdr:col>
      <xdr:colOff>250644</xdr:colOff>
      <xdr:row>55</xdr:row>
      <xdr:rowOff>39206</xdr:rowOff>
    </xdr:from>
    <xdr:ext cx="355185" cy="380008"/>
    <xdr:pic>
      <xdr:nvPicPr>
        <xdr:cNvPr id="49" name="Graphic 48" descr="Group of women with solid fill">
          <a:extLst>
            <a:ext uri="{FF2B5EF4-FFF2-40B4-BE49-F238E27FC236}">
              <a16:creationId xmlns:a16="http://schemas.microsoft.com/office/drawing/2014/main" id="{66CEE388-F86E-4BB9-9A43-A286927B23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50644" y="19093969"/>
          <a:ext cx="355185" cy="380008"/>
        </a:xfrm>
        <a:prstGeom prst="rect">
          <a:avLst/>
        </a:prstGeom>
      </xdr:spPr>
    </xdr:pic>
    <xdr:clientData/>
  </xdr:oneCellAnchor>
  <xdr:oneCellAnchor>
    <xdr:from>
      <xdr:col>0</xdr:col>
      <xdr:colOff>632885</xdr:colOff>
      <xdr:row>55</xdr:row>
      <xdr:rowOff>41122</xdr:rowOff>
    </xdr:from>
    <xdr:ext cx="344049" cy="370931"/>
    <xdr:pic>
      <xdr:nvPicPr>
        <xdr:cNvPr id="50" name="Graphic 49" descr="Group of men with solid fill">
          <a:extLst>
            <a:ext uri="{FF2B5EF4-FFF2-40B4-BE49-F238E27FC236}">
              <a16:creationId xmlns:a16="http://schemas.microsoft.com/office/drawing/2014/main" id="{2038A806-DEAC-40B7-81C7-BB35F2B8C22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2885" y="19095885"/>
          <a:ext cx="344049" cy="370931"/>
        </a:xfrm>
        <a:prstGeom prst="rect">
          <a:avLst/>
        </a:prstGeom>
      </xdr:spPr>
    </xdr:pic>
    <xdr:clientData/>
  </xdr:oneCellAnchor>
  <xdr:oneCellAnchor>
    <xdr:from>
      <xdr:col>0</xdr:col>
      <xdr:colOff>450152</xdr:colOff>
      <xdr:row>57</xdr:row>
      <xdr:rowOff>33183</xdr:rowOff>
    </xdr:from>
    <xdr:ext cx="251298" cy="246847"/>
    <xdr:pic>
      <xdr:nvPicPr>
        <xdr:cNvPr id="51" name="Graphic 50" descr="Money with solid fill">
          <a:extLst>
            <a:ext uri="{FF2B5EF4-FFF2-40B4-BE49-F238E27FC236}">
              <a16:creationId xmlns:a16="http://schemas.microsoft.com/office/drawing/2014/main" id="{93B3F496-2951-4F60-B887-1049909F705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50152" y="19678496"/>
          <a:ext cx="251298" cy="246847"/>
        </a:xfrm>
        <a:prstGeom prst="rect">
          <a:avLst/>
        </a:prstGeom>
      </xdr:spPr>
    </xdr:pic>
    <xdr:clientData/>
  </xdr:oneCellAnchor>
  <xdr:oneCellAnchor>
    <xdr:from>
      <xdr:col>0</xdr:col>
      <xdr:colOff>714814</xdr:colOff>
      <xdr:row>57</xdr:row>
      <xdr:rowOff>132522</xdr:rowOff>
    </xdr:from>
    <xdr:ext cx="162641" cy="150865"/>
    <xdr:pic>
      <xdr:nvPicPr>
        <xdr:cNvPr id="52" name="Graphic 51" descr="Coins with solid fill">
          <a:extLst>
            <a:ext uri="{FF2B5EF4-FFF2-40B4-BE49-F238E27FC236}">
              <a16:creationId xmlns:a16="http://schemas.microsoft.com/office/drawing/2014/main" id="{ABD9CF03-052B-45BF-A605-A2A51569C9D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714814" y="19777835"/>
          <a:ext cx="162641" cy="150865"/>
        </a:xfrm>
        <a:prstGeom prst="rect">
          <a:avLst/>
        </a:prstGeom>
      </xdr:spPr>
    </xdr:pic>
    <xdr:clientData/>
  </xdr:oneCellAnchor>
  <xdr:oneCellAnchor>
    <xdr:from>
      <xdr:col>0</xdr:col>
      <xdr:colOff>402174</xdr:colOff>
      <xdr:row>62</xdr:row>
      <xdr:rowOff>245631</xdr:rowOff>
    </xdr:from>
    <xdr:ext cx="330728" cy="334374"/>
    <xdr:pic>
      <xdr:nvPicPr>
        <xdr:cNvPr id="53" name="Graphic 52" descr="Inbox Check with solid fill">
          <a:extLst>
            <a:ext uri="{FF2B5EF4-FFF2-40B4-BE49-F238E27FC236}">
              <a16:creationId xmlns:a16="http://schemas.microsoft.com/office/drawing/2014/main" id="{3AA6698D-96C5-41A8-B6CA-C4EA56275BF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402174" y="21419706"/>
          <a:ext cx="330728" cy="334374"/>
        </a:xfrm>
        <a:prstGeom prst="rect">
          <a:avLst/>
        </a:prstGeom>
      </xdr:spPr>
    </xdr:pic>
    <xdr:clientData/>
  </xdr:oneCellAnchor>
  <xdr:oneCellAnchor>
    <xdr:from>
      <xdr:col>0</xdr:col>
      <xdr:colOff>365595</xdr:colOff>
      <xdr:row>65</xdr:row>
      <xdr:rowOff>26725</xdr:rowOff>
    </xdr:from>
    <xdr:ext cx="278034" cy="268974"/>
    <xdr:pic>
      <xdr:nvPicPr>
        <xdr:cNvPr id="54" name="Graphic 53" descr="Money with solid fill">
          <a:extLst>
            <a:ext uri="{FF2B5EF4-FFF2-40B4-BE49-F238E27FC236}">
              <a16:creationId xmlns:a16="http://schemas.microsoft.com/office/drawing/2014/main" id="{70D0D770-8BD0-4E65-B1F7-BCFA93ADDEE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65595" y="22072338"/>
          <a:ext cx="278034" cy="268974"/>
        </a:xfrm>
        <a:prstGeom prst="rect">
          <a:avLst/>
        </a:prstGeom>
      </xdr:spPr>
    </xdr:pic>
    <xdr:clientData/>
  </xdr:oneCellAnchor>
  <xdr:oneCellAnchor>
    <xdr:from>
      <xdr:col>0</xdr:col>
      <xdr:colOff>681405</xdr:colOff>
      <xdr:row>65</xdr:row>
      <xdr:rowOff>92765</xdr:rowOff>
    </xdr:from>
    <xdr:ext cx="150888" cy="152371"/>
    <xdr:pic>
      <xdr:nvPicPr>
        <xdr:cNvPr id="55" name="Graphic 54" descr="Coins with solid fill">
          <a:extLst>
            <a:ext uri="{FF2B5EF4-FFF2-40B4-BE49-F238E27FC236}">
              <a16:creationId xmlns:a16="http://schemas.microsoft.com/office/drawing/2014/main" id="{B64315B5-3CCD-48E5-BC76-22B17CE358B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681405" y="22138378"/>
          <a:ext cx="150888" cy="152371"/>
        </a:xfrm>
        <a:prstGeom prst="rect">
          <a:avLst/>
        </a:prstGeom>
      </xdr:spPr>
    </xdr:pic>
    <xdr:clientData/>
  </xdr:oneCellAnchor>
  <xdr:oneCellAnchor>
    <xdr:from>
      <xdr:col>0</xdr:col>
      <xdr:colOff>419981</xdr:colOff>
      <xdr:row>66</xdr:row>
      <xdr:rowOff>292015</xdr:rowOff>
    </xdr:from>
    <xdr:ext cx="322657" cy="331523"/>
    <xdr:pic>
      <xdr:nvPicPr>
        <xdr:cNvPr id="56" name="Graphic 55" descr="Inbox Cross with solid fill">
          <a:extLst>
            <a:ext uri="{FF2B5EF4-FFF2-40B4-BE49-F238E27FC236}">
              <a16:creationId xmlns:a16="http://schemas.microsoft.com/office/drawing/2014/main" id="{E9398F2C-790B-4A92-B0D6-B807EB26BF2A}"/>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419981" y="22647190"/>
          <a:ext cx="322657" cy="331523"/>
        </a:xfrm>
        <a:prstGeom prst="rect">
          <a:avLst/>
        </a:prstGeom>
      </xdr:spPr>
    </xdr:pic>
    <xdr:clientData/>
  </xdr:oneCellAnchor>
  <xdr:oneCellAnchor>
    <xdr:from>
      <xdr:col>0</xdr:col>
      <xdr:colOff>445915</xdr:colOff>
      <xdr:row>60</xdr:row>
      <xdr:rowOff>288020</xdr:rowOff>
    </xdr:from>
    <xdr:ext cx="334566" cy="351756"/>
    <xdr:pic>
      <xdr:nvPicPr>
        <xdr:cNvPr id="57" name="Graphic 56" descr="Inbox with solid fill">
          <a:extLst>
            <a:ext uri="{FF2B5EF4-FFF2-40B4-BE49-F238E27FC236}">
              <a16:creationId xmlns:a16="http://schemas.microsoft.com/office/drawing/2014/main" id="{E878900D-B620-4852-9BF9-953D21B1B878}"/>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445915" y="20838208"/>
          <a:ext cx="334566" cy="351756"/>
        </a:xfrm>
        <a:prstGeom prst="rect">
          <a:avLst/>
        </a:prstGeom>
      </xdr:spPr>
    </xdr:pic>
    <xdr:clientData/>
  </xdr:oneCellAnchor>
  <xdr:oneCellAnchor>
    <xdr:from>
      <xdr:col>0</xdr:col>
      <xdr:colOff>255105</xdr:colOff>
      <xdr:row>58</xdr:row>
      <xdr:rowOff>258312</xdr:rowOff>
    </xdr:from>
    <xdr:ext cx="315004" cy="324779"/>
    <xdr:pic>
      <xdr:nvPicPr>
        <xdr:cNvPr id="58" name="Graphic 57" descr="Woman with solid fill">
          <a:extLst>
            <a:ext uri="{FF2B5EF4-FFF2-40B4-BE49-F238E27FC236}">
              <a16:creationId xmlns:a16="http://schemas.microsoft.com/office/drawing/2014/main" id="{80AB7C78-65AA-4667-BAED-EFF040F5C504}"/>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255105" y="20246525"/>
          <a:ext cx="315004" cy="324779"/>
        </a:xfrm>
        <a:prstGeom prst="rect">
          <a:avLst/>
        </a:prstGeom>
      </xdr:spPr>
    </xdr:pic>
    <xdr:clientData/>
  </xdr:oneCellAnchor>
  <xdr:oneCellAnchor>
    <xdr:from>
      <xdr:col>0</xdr:col>
      <xdr:colOff>426535</xdr:colOff>
      <xdr:row>58</xdr:row>
      <xdr:rowOff>264215</xdr:rowOff>
    </xdr:from>
    <xdr:ext cx="306972" cy="319996"/>
    <xdr:pic>
      <xdr:nvPicPr>
        <xdr:cNvPr id="59" name="Graphic 58" descr="Man with solid fill">
          <a:extLst>
            <a:ext uri="{FF2B5EF4-FFF2-40B4-BE49-F238E27FC236}">
              <a16:creationId xmlns:a16="http://schemas.microsoft.com/office/drawing/2014/main" id="{1D2FB481-0DD5-4955-816E-496508A1C0DC}"/>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426535" y="20247665"/>
          <a:ext cx="306972" cy="319996"/>
        </a:xfrm>
        <a:prstGeom prst="rect">
          <a:avLst/>
        </a:prstGeom>
      </xdr:spPr>
    </xdr:pic>
    <xdr:clientData/>
  </xdr:oneCellAnchor>
  <xdr:twoCellAnchor>
    <xdr:from>
      <xdr:col>0</xdr:col>
      <xdr:colOff>665275</xdr:colOff>
      <xdr:row>59</xdr:row>
      <xdr:rowOff>49696</xdr:rowOff>
    </xdr:from>
    <xdr:to>
      <xdr:col>1</xdr:col>
      <xdr:colOff>1035</xdr:colOff>
      <xdr:row>60</xdr:row>
      <xdr:rowOff>67503</xdr:rowOff>
    </xdr:to>
    <xdr:grpSp>
      <xdr:nvGrpSpPr>
        <xdr:cNvPr id="60" name="Group 59">
          <a:extLst>
            <a:ext uri="{FF2B5EF4-FFF2-40B4-BE49-F238E27FC236}">
              <a16:creationId xmlns:a16="http://schemas.microsoft.com/office/drawing/2014/main" id="{BF49D035-7FDB-4C72-A977-1EBED02900A1}"/>
            </a:ext>
          </a:extLst>
        </xdr:cNvPr>
        <xdr:cNvGrpSpPr/>
      </xdr:nvGrpSpPr>
      <xdr:grpSpPr>
        <a:xfrm>
          <a:off x="665275" y="19918846"/>
          <a:ext cx="440660" cy="354357"/>
          <a:chOff x="478110" y="1354016"/>
          <a:chExt cx="911075" cy="906447"/>
        </a:xfrm>
      </xdr:grpSpPr>
      <xdr:grpSp>
        <xdr:nvGrpSpPr>
          <xdr:cNvPr id="61" name="Group 60">
            <a:extLst>
              <a:ext uri="{FF2B5EF4-FFF2-40B4-BE49-F238E27FC236}">
                <a16:creationId xmlns:a16="http://schemas.microsoft.com/office/drawing/2014/main" id="{DD2436A6-707C-0325-CD18-162B1EAD6C64}"/>
              </a:ext>
            </a:extLst>
          </xdr:cNvPr>
          <xdr:cNvGrpSpPr/>
        </xdr:nvGrpSpPr>
        <xdr:grpSpPr>
          <a:xfrm>
            <a:off x="478110" y="1362808"/>
            <a:ext cx="531540" cy="896923"/>
            <a:chOff x="480433" y="1361378"/>
            <a:chExt cx="531540" cy="892098"/>
          </a:xfrm>
        </xdr:grpSpPr>
        <xdr:pic>
          <xdr:nvPicPr>
            <xdr:cNvPr id="65" name="Graphic 64" descr="Children with solid fill">
              <a:extLst>
                <a:ext uri="{FF2B5EF4-FFF2-40B4-BE49-F238E27FC236}">
                  <a16:creationId xmlns:a16="http://schemas.microsoft.com/office/drawing/2014/main" id="{518E423C-3E1A-2CA9-3B6C-57799F1D4739}"/>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66" name="Graphic 65" descr="Children with solid fill">
              <a:extLst>
                <a:ext uri="{FF2B5EF4-FFF2-40B4-BE49-F238E27FC236}">
                  <a16:creationId xmlns:a16="http://schemas.microsoft.com/office/drawing/2014/main" id="{B8BC72A9-E467-5C00-8403-6F8E4B678326}"/>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nvGrpSpPr>
          <xdr:cNvPr id="62" name="Group 61">
            <a:extLst>
              <a:ext uri="{FF2B5EF4-FFF2-40B4-BE49-F238E27FC236}">
                <a16:creationId xmlns:a16="http://schemas.microsoft.com/office/drawing/2014/main" id="{E41121E4-E2A4-B476-2338-659CBE1A3FC4}"/>
              </a:ext>
            </a:extLst>
          </xdr:cNvPr>
          <xdr:cNvGrpSpPr/>
        </xdr:nvGrpSpPr>
        <xdr:grpSpPr>
          <a:xfrm>
            <a:off x="857645" y="1354016"/>
            <a:ext cx="531540" cy="906447"/>
            <a:chOff x="480433" y="1361378"/>
            <a:chExt cx="531540" cy="892098"/>
          </a:xfrm>
        </xdr:grpSpPr>
        <xdr:pic>
          <xdr:nvPicPr>
            <xdr:cNvPr id="63" name="Graphic 62" descr="Children with solid fill">
              <a:extLst>
                <a:ext uri="{FF2B5EF4-FFF2-40B4-BE49-F238E27FC236}">
                  <a16:creationId xmlns:a16="http://schemas.microsoft.com/office/drawing/2014/main" id="{3DF81B00-2EA6-4757-C8C2-43B9DA50763B}"/>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64" name="Graphic 63" descr="Children with solid fill">
              <a:extLst>
                <a:ext uri="{FF2B5EF4-FFF2-40B4-BE49-F238E27FC236}">
                  <a16:creationId xmlns:a16="http://schemas.microsoft.com/office/drawing/2014/main" id="{78C69192-F4A1-1EF8-34C6-0B5E98217CDF}"/>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clientData/>
  </xdr:twoCellAnchor>
  <xdr:oneCellAnchor>
    <xdr:from>
      <xdr:col>0</xdr:col>
      <xdr:colOff>250644</xdr:colOff>
      <xdr:row>72</xdr:row>
      <xdr:rowOff>39206</xdr:rowOff>
    </xdr:from>
    <xdr:ext cx="355185" cy="380008"/>
    <xdr:pic>
      <xdr:nvPicPr>
        <xdr:cNvPr id="73" name="Graphic 72" descr="Group of women with solid fill">
          <a:extLst>
            <a:ext uri="{FF2B5EF4-FFF2-40B4-BE49-F238E27FC236}">
              <a16:creationId xmlns:a16="http://schemas.microsoft.com/office/drawing/2014/main" id="{C03B7530-58ED-43D5-A47B-173A097EBB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50644" y="25185206"/>
          <a:ext cx="355185" cy="380008"/>
        </a:xfrm>
        <a:prstGeom prst="rect">
          <a:avLst/>
        </a:prstGeom>
      </xdr:spPr>
    </xdr:pic>
    <xdr:clientData/>
  </xdr:oneCellAnchor>
  <xdr:oneCellAnchor>
    <xdr:from>
      <xdr:col>0</xdr:col>
      <xdr:colOff>632885</xdr:colOff>
      <xdr:row>72</xdr:row>
      <xdr:rowOff>41122</xdr:rowOff>
    </xdr:from>
    <xdr:ext cx="344049" cy="370931"/>
    <xdr:pic>
      <xdr:nvPicPr>
        <xdr:cNvPr id="74" name="Graphic 73" descr="Group of men with solid fill">
          <a:extLst>
            <a:ext uri="{FF2B5EF4-FFF2-40B4-BE49-F238E27FC236}">
              <a16:creationId xmlns:a16="http://schemas.microsoft.com/office/drawing/2014/main" id="{2DF7299A-03B5-4313-B1C6-A02F04CD2D2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2885" y="25187122"/>
          <a:ext cx="344049" cy="370931"/>
        </a:xfrm>
        <a:prstGeom prst="rect">
          <a:avLst/>
        </a:prstGeom>
      </xdr:spPr>
    </xdr:pic>
    <xdr:clientData/>
  </xdr:oneCellAnchor>
  <xdr:oneCellAnchor>
    <xdr:from>
      <xdr:col>0</xdr:col>
      <xdr:colOff>450152</xdr:colOff>
      <xdr:row>74</xdr:row>
      <xdr:rowOff>33183</xdr:rowOff>
    </xdr:from>
    <xdr:ext cx="251298" cy="246847"/>
    <xdr:pic>
      <xdr:nvPicPr>
        <xdr:cNvPr id="75" name="Graphic 74" descr="Money with solid fill">
          <a:extLst>
            <a:ext uri="{FF2B5EF4-FFF2-40B4-BE49-F238E27FC236}">
              <a16:creationId xmlns:a16="http://schemas.microsoft.com/office/drawing/2014/main" id="{8BB3985F-6554-4661-92A9-B05313481AB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50152" y="25769733"/>
          <a:ext cx="251298" cy="246847"/>
        </a:xfrm>
        <a:prstGeom prst="rect">
          <a:avLst/>
        </a:prstGeom>
      </xdr:spPr>
    </xdr:pic>
    <xdr:clientData/>
  </xdr:oneCellAnchor>
  <xdr:oneCellAnchor>
    <xdr:from>
      <xdr:col>0</xdr:col>
      <xdr:colOff>714814</xdr:colOff>
      <xdr:row>74</xdr:row>
      <xdr:rowOff>132522</xdr:rowOff>
    </xdr:from>
    <xdr:ext cx="162641" cy="150865"/>
    <xdr:pic>
      <xdr:nvPicPr>
        <xdr:cNvPr id="76" name="Graphic 75" descr="Coins with solid fill">
          <a:extLst>
            <a:ext uri="{FF2B5EF4-FFF2-40B4-BE49-F238E27FC236}">
              <a16:creationId xmlns:a16="http://schemas.microsoft.com/office/drawing/2014/main" id="{E5F721EE-CAEC-42CC-83F7-23D3313FE36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714814" y="25869072"/>
          <a:ext cx="162641" cy="150865"/>
        </a:xfrm>
        <a:prstGeom prst="rect">
          <a:avLst/>
        </a:prstGeom>
      </xdr:spPr>
    </xdr:pic>
    <xdr:clientData/>
  </xdr:oneCellAnchor>
  <xdr:oneCellAnchor>
    <xdr:from>
      <xdr:col>0</xdr:col>
      <xdr:colOff>402174</xdr:colOff>
      <xdr:row>79</xdr:row>
      <xdr:rowOff>245631</xdr:rowOff>
    </xdr:from>
    <xdr:ext cx="330728" cy="334374"/>
    <xdr:pic>
      <xdr:nvPicPr>
        <xdr:cNvPr id="77" name="Graphic 76" descr="Inbox Check with solid fill">
          <a:extLst>
            <a:ext uri="{FF2B5EF4-FFF2-40B4-BE49-F238E27FC236}">
              <a16:creationId xmlns:a16="http://schemas.microsoft.com/office/drawing/2014/main" id="{D74BA34E-EAA7-480D-A92C-197D812A892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402174" y="27510944"/>
          <a:ext cx="330728" cy="334374"/>
        </a:xfrm>
        <a:prstGeom prst="rect">
          <a:avLst/>
        </a:prstGeom>
      </xdr:spPr>
    </xdr:pic>
    <xdr:clientData/>
  </xdr:oneCellAnchor>
  <xdr:oneCellAnchor>
    <xdr:from>
      <xdr:col>0</xdr:col>
      <xdr:colOff>365595</xdr:colOff>
      <xdr:row>82</xdr:row>
      <xdr:rowOff>26725</xdr:rowOff>
    </xdr:from>
    <xdr:ext cx="278034" cy="268974"/>
    <xdr:pic>
      <xdr:nvPicPr>
        <xdr:cNvPr id="78" name="Graphic 77" descr="Money with solid fill">
          <a:extLst>
            <a:ext uri="{FF2B5EF4-FFF2-40B4-BE49-F238E27FC236}">
              <a16:creationId xmlns:a16="http://schemas.microsoft.com/office/drawing/2014/main" id="{7200B0BA-9471-4CC6-82B4-44ABE1BA69F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65595" y="28163575"/>
          <a:ext cx="278034" cy="268974"/>
        </a:xfrm>
        <a:prstGeom prst="rect">
          <a:avLst/>
        </a:prstGeom>
      </xdr:spPr>
    </xdr:pic>
    <xdr:clientData/>
  </xdr:oneCellAnchor>
  <xdr:oneCellAnchor>
    <xdr:from>
      <xdr:col>0</xdr:col>
      <xdr:colOff>681405</xdr:colOff>
      <xdr:row>82</xdr:row>
      <xdr:rowOff>92765</xdr:rowOff>
    </xdr:from>
    <xdr:ext cx="150888" cy="152371"/>
    <xdr:pic>
      <xdr:nvPicPr>
        <xdr:cNvPr id="79" name="Graphic 78" descr="Coins with solid fill">
          <a:extLst>
            <a:ext uri="{FF2B5EF4-FFF2-40B4-BE49-F238E27FC236}">
              <a16:creationId xmlns:a16="http://schemas.microsoft.com/office/drawing/2014/main" id="{B222CA9B-811C-489B-9A50-E4CA13AD313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681405" y="28229615"/>
          <a:ext cx="150888" cy="152371"/>
        </a:xfrm>
        <a:prstGeom prst="rect">
          <a:avLst/>
        </a:prstGeom>
      </xdr:spPr>
    </xdr:pic>
    <xdr:clientData/>
  </xdr:oneCellAnchor>
  <xdr:oneCellAnchor>
    <xdr:from>
      <xdr:col>0</xdr:col>
      <xdr:colOff>419981</xdr:colOff>
      <xdr:row>83</xdr:row>
      <xdr:rowOff>292015</xdr:rowOff>
    </xdr:from>
    <xdr:ext cx="322657" cy="331523"/>
    <xdr:pic>
      <xdr:nvPicPr>
        <xdr:cNvPr id="80" name="Graphic 79" descr="Inbox Cross with solid fill">
          <a:extLst>
            <a:ext uri="{FF2B5EF4-FFF2-40B4-BE49-F238E27FC236}">
              <a16:creationId xmlns:a16="http://schemas.microsoft.com/office/drawing/2014/main" id="{79433E49-11D2-416C-A4B9-AE84E66CE724}"/>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419981" y="28738428"/>
          <a:ext cx="322657" cy="331523"/>
        </a:xfrm>
        <a:prstGeom prst="rect">
          <a:avLst/>
        </a:prstGeom>
      </xdr:spPr>
    </xdr:pic>
    <xdr:clientData/>
  </xdr:oneCellAnchor>
  <xdr:oneCellAnchor>
    <xdr:from>
      <xdr:col>0</xdr:col>
      <xdr:colOff>445915</xdr:colOff>
      <xdr:row>77</xdr:row>
      <xdr:rowOff>288020</xdr:rowOff>
    </xdr:from>
    <xdr:ext cx="334566" cy="351756"/>
    <xdr:pic>
      <xdr:nvPicPr>
        <xdr:cNvPr id="81" name="Graphic 80" descr="Inbox with solid fill">
          <a:extLst>
            <a:ext uri="{FF2B5EF4-FFF2-40B4-BE49-F238E27FC236}">
              <a16:creationId xmlns:a16="http://schemas.microsoft.com/office/drawing/2014/main" id="{8549E2EF-E413-4C7F-9E49-7D15A94FEE6E}"/>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445915" y="26929446"/>
          <a:ext cx="334566" cy="351756"/>
        </a:xfrm>
        <a:prstGeom prst="rect">
          <a:avLst/>
        </a:prstGeom>
      </xdr:spPr>
    </xdr:pic>
    <xdr:clientData/>
  </xdr:oneCellAnchor>
  <xdr:oneCellAnchor>
    <xdr:from>
      <xdr:col>0</xdr:col>
      <xdr:colOff>255105</xdr:colOff>
      <xdr:row>75</xdr:row>
      <xdr:rowOff>258312</xdr:rowOff>
    </xdr:from>
    <xdr:ext cx="315004" cy="324779"/>
    <xdr:pic>
      <xdr:nvPicPr>
        <xdr:cNvPr id="82" name="Graphic 81" descr="Woman with solid fill">
          <a:extLst>
            <a:ext uri="{FF2B5EF4-FFF2-40B4-BE49-F238E27FC236}">
              <a16:creationId xmlns:a16="http://schemas.microsoft.com/office/drawing/2014/main" id="{1BA720AA-DAF9-4A78-AECF-C83ADF3BC4A8}"/>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255105" y="26337763"/>
          <a:ext cx="315004" cy="324779"/>
        </a:xfrm>
        <a:prstGeom prst="rect">
          <a:avLst/>
        </a:prstGeom>
      </xdr:spPr>
    </xdr:pic>
    <xdr:clientData/>
  </xdr:oneCellAnchor>
  <xdr:oneCellAnchor>
    <xdr:from>
      <xdr:col>0</xdr:col>
      <xdr:colOff>426535</xdr:colOff>
      <xdr:row>75</xdr:row>
      <xdr:rowOff>264215</xdr:rowOff>
    </xdr:from>
    <xdr:ext cx="306972" cy="319996"/>
    <xdr:pic>
      <xdr:nvPicPr>
        <xdr:cNvPr id="83" name="Graphic 82" descr="Man with solid fill">
          <a:extLst>
            <a:ext uri="{FF2B5EF4-FFF2-40B4-BE49-F238E27FC236}">
              <a16:creationId xmlns:a16="http://schemas.microsoft.com/office/drawing/2014/main" id="{99E33290-EF94-4239-B5F0-629C985382DD}"/>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426535" y="26338903"/>
          <a:ext cx="306972" cy="319996"/>
        </a:xfrm>
        <a:prstGeom prst="rect">
          <a:avLst/>
        </a:prstGeom>
      </xdr:spPr>
    </xdr:pic>
    <xdr:clientData/>
  </xdr:oneCellAnchor>
  <xdr:twoCellAnchor>
    <xdr:from>
      <xdr:col>0</xdr:col>
      <xdr:colOff>665275</xdr:colOff>
      <xdr:row>76</xdr:row>
      <xdr:rowOff>49696</xdr:rowOff>
    </xdr:from>
    <xdr:to>
      <xdr:col>1</xdr:col>
      <xdr:colOff>1035</xdr:colOff>
      <xdr:row>77</xdr:row>
      <xdr:rowOff>67503</xdr:rowOff>
    </xdr:to>
    <xdr:grpSp>
      <xdr:nvGrpSpPr>
        <xdr:cNvPr id="84" name="Group 83">
          <a:extLst>
            <a:ext uri="{FF2B5EF4-FFF2-40B4-BE49-F238E27FC236}">
              <a16:creationId xmlns:a16="http://schemas.microsoft.com/office/drawing/2014/main" id="{C75A4304-5696-4A83-BB6F-DDCF81896221}"/>
            </a:ext>
          </a:extLst>
        </xdr:cNvPr>
        <xdr:cNvGrpSpPr/>
      </xdr:nvGrpSpPr>
      <xdr:grpSpPr>
        <a:xfrm>
          <a:off x="665275" y="26103746"/>
          <a:ext cx="440660" cy="354357"/>
          <a:chOff x="478110" y="1354016"/>
          <a:chExt cx="911075" cy="906447"/>
        </a:xfrm>
      </xdr:grpSpPr>
      <xdr:grpSp>
        <xdr:nvGrpSpPr>
          <xdr:cNvPr id="85" name="Group 84">
            <a:extLst>
              <a:ext uri="{FF2B5EF4-FFF2-40B4-BE49-F238E27FC236}">
                <a16:creationId xmlns:a16="http://schemas.microsoft.com/office/drawing/2014/main" id="{C719F481-5BBD-4A1A-532D-440A535A18DD}"/>
              </a:ext>
            </a:extLst>
          </xdr:cNvPr>
          <xdr:cNvGrpSpPr/>
        </xdr:nvGrpSpPr>
        <xdr:grpSpPr>
          <a:xfrm>
            <a:off x="478110" y="1362808"/>
            <a:ext cx="531540" cy="896923"/>
            <a:chOff x="480433" y="1361378"/>
            <a:chExt cx="531540" cy="892098"/>
          </a:xfrm>
        </xdr:grpSpPr>
        <xdr:pic>
          <xdr:nvPicPr>
            <xdr:cNvPr id="89" name="Graphic 88" descr="Children with solid fill">
              <a:extLst>
                <a:ext uri="{FF2B5EF4-FFF2-40B4-BE49-F238E27FC236}">
                  <a16:creationId xmlns:a16="http://schemas.microsoft.com/office/drawing/2014/main" id="{10B63B8C-3B8F-B9FB-7FB1-BF2F5DA05C38}"/>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90" name="Graphic 89" descr="Children with solid fill">
              <a:extLst>
                <a:ext uri="{FF2B5EF4-FFF2-40B4-BE49-F238E27FC236}">
                  <a16:creationId xmlns:a16="http://schemas.microsoft.com/office/drawing/2014/main" id="{2FF83EF9-61D7-E769-D96E-54EAF19924DA}"/>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nvGrpSpPr>
          <xdr:cNvPr id="86" name="Group 85">
            <a:extLst>
              <a:ext uri="{FF2B5EF4-FFF2-40B4-BE49-F238E27FC236}">
                <a16:creationId xmlns:a16="http://schemas.microsoft.com/office/drawing/2014/main" id="{B5F0BE1B-29F9-8FD9-D137-A5240F0DE543}"/>
              </a:ext>
            </a:extLst>
          </xdr:cNvPr>
          <xdr:cNvGrpSpPr/>
        </xdr:nvGrpSpPr>
        <xdr:grpSpPr>
          <a:xfrm>
            <a:off x="857645" y="1354016"/>
            <a:ext cx="531540" cy="906447"/>
            <a:chOff x="480433" y="1361378"/>
            <a:chExt cx="531540" cy="892098"/>
          </a:xfrm>
        </xdr:grpSpPr>
        <xdr:pic>
          <xdr:nvPicPr>
            <xdr:cNvPr id="87" name="Graphic 86" descr="Children with solid fill">
              <a:extLst>
                <a:ext uri="{FF2B5EF4-FFF2-40B4-BE49-F238E27FC236}">
                  <a16:creationId xmlns:a16="http://schemas.microsoft.com/office/drawing/2014/main" id="{AA0E047F-6F6F-4C55-D423-30B603E6C601}"/>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88" name="Graphic 87" descr="Children with solid fill">
              <a:extLst>
                <a:ext uri="{FF2B5EF4-FFF2-40B4-BE49-F238E27FC236}">
                  <a16:creationId xmlns:a16="http://schemas.microsoft.com/office/drawing/2014/main" id="{54686819-C0D1-2C11-305E-30999ED117DC}"/>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clientData/>
  </xdr:twoCellAnchor>
  <xdr:twoCellAnchor editAs="oneCell">
    <xdr:from>
      <xdr:col>1</xdr:col>
      <xdr:colOff>367638</xdr:colOff>
      <xdr:row>0</xdr:row>
      <xdr:rowOff>0</xdr:rowOff>
    </xdr:from>
    <xdr:to>
      <xdr:col>2</xdr:col>
      <xdr:colOff>179293</xdr:colOff>
      <xdr:row>1</xdr:row>
      <xdr:rowOff>172562</xdr:rowOff>
    </xdr:to>
    <xdr:pic>
      <xdr:nvPicPr>
        <xdr:cNvPr id="102" name="Picture 101" descr="Access to Insurance Initiative (A2ii) | LinkedIn">
          <a:extLst>
            <a:ext uri="{FF2B5EF4-FFF2-40B4-BE49-F238E27FC236}">
              <a16:creationId xmlns:a16="http://schemas.microsoft.com/office/drawing/2014/main" id="{1EB69ADF-2AEC-4003-A4CD-4150F47E2493}"/>
            </a:ext>
          </a:extLst>
        </xdr:cNvPr>
        <xdr:cNvPicPr>
          <a:picLocks noChangeAspect="1" noChangeArrowheads="1"/>
        </xdr:cNvPicPr>
      </xdr:nvPicPr>
      <xdr:blipFill rotWithShape="1">
        <a:blip xmlns:r="http://schemas.openxmlformats.org/officeDocument/2006/relationships" r:embed="rId23" cstate="print">
          <a:extLst>
            <a:ext uri="{28A0092B-C50C-407E-A947-70E740481C1C}">
              <a14:useLocalDpi xmlns:a14="http://schemas.microsoft.com/office/drawing/2010/main" val="0"/>
            </a:ext>
          </a:extLst>
        </a:blip>
        <a:srcRect t="26872" b="28215"/>
        <a:stretch/>
      </xdr:blipFill>
      <xdr:spPr bwMode="auto">
        <a:xfrm>
          <a:off x="1471418" y="0"/>
          <a:ext cx="1111537" cy="487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156882</xdr:colOff>
      <xdr:row>20</xdr:row>
      <xdr:rowOff>117661</xdr:rowOff>
    </xdr:from>
    <xdr:ext cx="355185" cy="380008"/>
    <xdr:pic>
      <xdr:nvPicPr>
        <xdr:cNvPr id="103" name="Graphic 102" descr="Group of women with solid fill">
          <a:extLst>
            <a:ext uri="{FF2B5EF4-FFF2-40B4-BE49-F238E27FC236}">
              <a16:creationId xmlns:a16="http://schemas.microsoft.com/office/drawing/2014/main" id="{526B7A3B-2AEB-4C6E-900F-E62CE1F26C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6882" y="7126941"/>
          <a:ext cx="355185" cy="380008"/>
        </a:xfrm>
        <a:prstGeom prst="rect">
          <a:avLst/>
        </a:prstGeom>
      </xdr:spPr>
    </xdr:pic>
    <xdr:clientData/>
  </xdr:oneCellAnchor>
  <xdr:oneCellAnchor>
    <xdr:from>
      <xdr:col>0</xdr:col>
      <xdr:colOff>539123</xdr:colOff>
      <xdr:row>20</xdr:row>
      <xdr:rowOff>119577</xdr:rowOff>
    </xdr:from>
    <xdr:ext cx="344049" cy="370931"/>
    <xdr:pic>
      <xdr:nvPicPr>
        <xdr:cNvPr id="104" name="Graphic 103" descr="Group of men with solid fill">
          <a:extLst>
            <a:ext uri="{FF2B5EF4-FFF2-40B4-BE49-F238E27FC236}">
              <a16:creationId xmlns:a16="http://schemas.microsoft.com/office/drawing/2014/main" id="{B0FA8CAC-C4C6-4501-993F-BC520E5F67D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39123" y="7128857"/>
          <a:ext cx="344049" cy="370931"/>
        </a:xfrm>
        <a:prstGeom prst="rect">
          <a:avLst/>
        </a:prstGeom>
      </xdr:spPr>
    </xdr:pic>
    <xdr:clientData/>
  </xdr:oneCellAnchor>
  <xdr:oneCellAnchor>
    <xdr:from>
      <xdr:col>0</xdr:col>
      <xdr:colOff>330573</xdr:colOff>
      <xdr:row>23</xdr:row>
      <xdr:rowOff>44823</xdr:rowOff>
    </xdr:from>
    <xdr:ext cx="251298" cy="246847"/>
    <xdr:pic>
      <xdr:nvPicPr>
        <xdr:cNvPr id="105" name="Graphic 104" descr="Money with solid fill">
          <a:extLst>
            <a:ext uri="{FF2B5EF4-FFF2-40B4-BE49-F238E27FC236}">
              <a16:creationId xmlns:a16="http://schemas.microsoft.com/office/drawing/2014/main" id="{CEE0D3C4-99DF-42E3-904E-0F0536B02EC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30573" y="7816103"/>
          <a:ext cx="251298" cy="246847"/>
        </a:xfrm>
        <a:prstGeom prst="rect">
          <a:avLst/>
        </a:prstGeom>
      </xdr:spPr>
    </xdr:pic>
    <xdr:clientData/>
  </xdr:oneCellAnchor>
  <xdr:oneCellAnchor>
    <xdr:from>
      <xdr:col>0</xdr:col>
      <xdr:colOff>595235</xdr:colOff>
      <xdr:row>23</xdr:row>
      <xdr:rowOff>144162</xdr:rowOff>
    </xdr:from>
    <xdr:ext cx="162641" cy="150865"/>
    <xdr:pic>
      <xdr:nvPicPr>
        <xdr:cNvPr id="106" name="Graphic 105" descr="Coins with solid fill">
          <a:extLst>
            <a:ext uri="{FF2B5EF4-FFF2-40B4-BE49-F238E27FC236}">
              <a16:creationId xmlns:a16="http://schemas.microsoft.com/office/drawing/2014/main" id="{A3829262-5F63-459E-A68E-7CD16AFF805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95235" y="7915442"/>
          <a:ext cx="162641" cy="150865"/>
        </a:xfrm>
        <a:prstGeom prst="rect">
          <a:avLst/>
        </a:prstGeom>
      </xdr:spPr>
    </xdr:pic>
    <xdr:clientData/>
  </xdr:oneCellAnchor>
  <xdr:oneCellAnchor>
    <xdr:from>
      <xdr:col>0</xdr:col>
      <xdr:colOff>78442</xdr:colOff>
      <xdr:row>25</xdr:row>
      <xdr:rowOff>5603</xdr:rowOff>
    </xdr:from>
    <xdr:ext cx="315004" cy="324779"/>
    <xdr:pic>
      <xdr:nvPicPr>
        <xdr:cNvPr id="107" name="Graphic 106" descr="Woman with solid fill">
          <a:extLst>
            <a:ext uri="{FF2B5EF4-FFF2-40B4-BE49-F238E27FC236}">
              <a16:creationId xmlns:a16="http://schemas.microsoft.com/office/drawing/2014/main" id="{651E6864-C705-4CED-8A6D-43928D9E052E}"/>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78442" y="8376397"/>
          <a:ext cx="315004" cy="324779"/>
        </a:xfrm>
        <a:prstGeom prst="rect">
          <a:avLst/>
        </a:prstGeom>
      </xdr:spPr>
    </xdr:pic>
    <xdr:clientData/>
  </xdr:oneCellAnchor>
  <xdr:oneCellAnchor>
    <xdr:from>
      <xdr:col>0</xdr:col>
      <xdr:colOff>249872</xdr:colOff>
      <xdr:row>25</xdr:row>
      <xdr:rowOff>6743</xdr:rowOff>
    </xdr:from>
    <xdr:ext cx="306972" cy="319996"/>
    <xdr:pic>
      <xdr:nvPicPr>
        <xdr:cNvPr id="108" name="Graphic 107" descr="Man with solid fill">
          <a:extLst>
            <a:ext uri="{FF2B5EF4-FFF2-40B4-BE49-F238E27FC236}">
              <a16:creationId xmlns:a16="http://schemas.microsoft.com/office/drawing/2014/main" id="{228FF7DB-2CDE-4F25-90F0-C98D25186D88}"/>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249872" y="8377537"/>
          <a:ext cx="306972" cy="319996"/>
        </a:xfrm>
        <a:prstGeom prst="rect">
          <a:avLst/>
        </a:prstGeom>
      </xdr:spPr>
    </xdr:pic>
    <xdr:clientData/>
  </xdr:oneCellAnchor>
  <xdr:oneCellAnchor>
    <xdr:from>
      <xdr:col>0</xdr:col>
      <xdr:colOff>403411</xdr:colOff>
      <xdr:row>26</xdr:row>
      <xdr:rowOff>229721</xdr:rowOff>
    </xdr:from>
    <xdr:ext cx="334566" cy="351756"/>
    <xdr:pic>
      <xdr:nvPicPr>
        <xdr:cNvPr id="116" name="Graphic 115" descr="Inbox with solid fill">
          <a:extLst>
            <a:ext uri="{FF2B5EF4-FFF2-40B4-BE49-F238E27FC236}">
              <a16:creationId xmlns:a16="http://schemas.microsoft.com/office/drawing/2014/main" id="{61BC19E1-6D4E-4E5A-9AD1-2FD488F0DB95}"/>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403411" y="8936692"/>
          <a:ext cx="334566" cy="351756"/>
        </a:xfrm>
        <a:prstGeom prst="rect">
          <a:avLst/>
        </a:prstGeom>
      </xdr:spPr>
    </xdr:pic>
    <xdr:clientData/>
  </xdr:oneCellAnchor>
  <xdr:oneCellAnchor>
    <xdr:from>
      <xdr:col>0</xdr:col>
      <xdr:colOff>369794</xdr:colOff>
      <xdr:row>29</xdr:row>
      <xdr:rowOff>33618</xdr:rowOff>
    </xdr:from>
    <xdr:ext cx="330728" cy="334374"/>
    <xdr:pic>
      <xdr:nvPicPr>
        <xdr:cNvPr id="117" name="Graphic 116" descr="Inbox Check with solid fill">
          <a:extLst>
            <a:ext uri="{FF2B5EF4-FFF2-40B4-BE49-F238E27FC236}">
              <a16:creationId xmlns:a16="http://schemas.microsoft.com/office/drawing/2014/main" id="{1801CCDA-4E51-45F3-8F12-3DB2A36949E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369794" y="9581030"/>
          <a:ext cx="330728" cy="334374"/>
        </a:xfrm>
        <a:prstGeom prst="rect">
          <a:avLst/>
        </a:prstGeom>
      </xdr:spPr>
    </xdr:pic>
    <xdr:clientData/>
  </xdr:oneCellAnchor>
  <xdr:oneCellAnchor>
    <xdr:from>
      <xdr:col>0</xdr:col>
      <xdr:colOff>274544</xdr:colOff>
      <xdr:row>31</xdr:row>
      <xdr:rowOff>72838</xdr:rowOff>
    </xdr:from>
    <xdr:ext cx="278034" cy="268974"/>
    <xdr:pic>
      <xdr:nvPicPr>
        <xdr:cNvPr id="118" name="Graphic 117" descr="Money with solid fill">
          <a:extLst>
            <a:ext uri="{FF2B5EF4-FFF2-40B4-BE49-F238E27FC236}">
              <a16:creationId xmlns:a16="http://schemas.microsoft.com/office/drawing/2014/main" id="{B7B8486A-ABC5-4868-B935-C7A4111BA26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74544" y="10242177"/>
          <a:ext cx="278034" cy="268974"/>
        </a:xfrm>
        <a:prstGeom prst="rect">
          <a:avLst/>
        </a:prstGeom>
      </xdr:spPr>
    </xdr:pic>
    <xdr:clientData/>
  </xdr:oneCellAnchor>
  <xdr:oneCellAnchor>
    <xdr:from>
      <xdr:col>0</xdr:col>
      <xdr:colOff>590354</xdr:colOff>
      <xdr:row>31</xdr:row>
      <xdr:rowOff>138878</xdr:rowOff>
    </xdr:from>
    <xdr:ext cx="150888" cy="152371"/>
    <xdr:pic>
      <xdr:nvPicPr>
        <xdr:cNvPr id="119" name="Graphic 118" descr="Coins with solid fill">
          <a:extLst>
            <a:ext uri="{FF2B5EF4-FFF2-40B4-BE49-F238E27FC236}">
              <a16:creationId xmlns:a16="http://schemas.microsoft.com/office/drawing/2014/main" id="{33E4B9C6-BE6B-4CE7-97EB-0FF09FCEE62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90354" y="10308217"/>
          <a:ext cx="150888" cy="152371"/>
        </a:xfrm>
        <a:prstGeom prst="rect">
          <a:avLst/>
        </a:prstGeom>
      </xdr:spPr>
    </xdr:pic>
    <xdr:clientData/>
  </xdr:oneCellAnchor>
  <xdr:oneCellAnchor>
    <xdr:from>
      <xdr:col>0</xdr:col>
      <xdr:colOff>358588</xdr:colOff>
      <xdr:row>32</xdr:row>
      <xdr:rowOff>240926</xdr:rowOff>
    </xdr:from>
    <xdr:ext cx="322657" cy="331523"/>
    <xdr:pic>
      <xdr:nvPicPr>
        <xdr:cNvPr id="120" name="Graphic 119" descr="Inbox Cross with solid fill">
          <a:extLst>
            <a:ext uri="{FF2B5EF4-FFF2-40B4-BE49-F238E27FC236}">
              <a16:creationId xmlns:a16="http://schemas.microsoft.com/office/drawing/2014/main" id="{C48A5C07-FCCF-45FC-9D34-BA1E4802AB51}"/>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358588" y="10757647"/>
          <a:ext cx="322657" cy="331523"/>
        </a:xfrm>
        <a:prstGeom prst="rect">
          <a:avLst/>
        </a:prstGeom>
      </xdr:spPr>
    </xdr:pic>
    <xdr:clientData/>
  </xdr:oneCellAnchor>
  <xdr:twoCellAnchor>
    <xdr:from>
      <xdr:col>0</xdr:col>
      <xdr:colOff>665275</xdr:colOff>
      <xdr:row>59</xdr:row>
      <xdr:rowOff>49696</xdr:rowOff>
    </xdr:from>
    <xdr:to>
      <xdr:col>1</xdr:col>
      <xdr:colOff>1035</xdr:colOff>
      <xdr:row>60</xdr:row>
      <xdr:rowOff>67503</xdr:rowOff>
    </xdr:to>
    <xdr:grpSp>
      <xdr:nvGrpSpPr>
        <xdr:cNvPr id="3" name="Group 2">
          <a:extLst>
            <a:ext uri="{FF2B5EF4-FFF2-40B4-BE49-F238E27FC236}">
              <a16:creationId xmlns:a16="http://schemas.microsoft.com/office/drawing/2014/main" id="{AECAF665-8FD7-4945-9D31-2AEC6544F7F6}"/>
            </a:ext>
          </a:extLst>
        </xdr:cNvPr>
        <xdr:cNvGrpSpPr/>
      </xdr:nvGrpSpPr>
      <xdr:grpSpPr>
        <a:xfrm>
          <a:off x="665275" y="19918846"/>
          <a:ext cx="440660" cy="354357"/>
          <a:chOff x="478110" y="1354016"/>
          <a:chExt cx="911075" cy="906447"/>
        </a:xfrm>
      </xdr:grpSpPr>
      <xdr:grpSp>
        <xdr:nvGrpSpPr>
          <xdr:cNvPr id="4" name="Group 3">
            <a:extLst>
              <a:ext uri="{FF2B5EF4-FFF2-40B4-BE49-F238E27FC236}">
                <a16:creationId xmlns:a16="http://schemas.microsoft.com/office/drawing/2014/main" id="{FB157067-07E6-D0F1-5549-956534C9AF89}"/>
              </a:ext>
            </a:extLst>
          </xdr:cNvPr>
          <xdr:cNvGrpSpPr/>
        </xdr:nvGrpSpPr>
        <xdr:grpSpPr>
          <a:xfrm>
            <a:off x="478110" y="1362808"/>
            <a:ext cx="531540" cy="896923"/>
            <a:chOff x="480433" y="1361378"/>
            <a:chExt cx="531540" cy="892098"/>
          </a:xfrm>
        </xdr:grpSpPr>
        <xdr:pic>
          <xdr:nvPicPr>
            <xdr:cNvPr id="8" name="Graphic 7" descr="Children with solid fill">
              <a:extLst>
                <a:ext uri="{FF2B5EF4-FFF2-40B4-BE49-F238E27FC236}">
                  <a16:creationId xmlns:a16="http://schemas.microsoft.com/office/drawing/2014/main" id="{C624988F-B828-00C0-B95C-D8B93B65AB89}"/>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9" name="Graphic 8" descr="Children with solid fill">
              <a:extLst>
                <a:ext uri="{FF2B5EF4-FFF2-40B4-BE49-F238E27FC236}">
                  <a16:creationId xmlns:a16="http://schemas.microsoft.com/office/drawing/2014/main" id="{5A545EBC-AA73-8D1A-8179-2F98B80DE690}"/>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nvGrpSpPr>
          <xdr:cNvPr id="5" name="Group 4">
            <a:extLst>
              <a:ext uri="{FF2B5EF4-FFF2-40B4-BE49-F238E27FC236}">
                <a16:creationId xmlns:a16="http://schemas.microsoft.com/office/drawing/2014/main" id="{D446CA6D-9B4D-8D19-EEC5-06891C75212B}"/>
              </a:ext>
            </a:extLst>
          </xdr:cNvPr>
          <xdr:cNvGrpSpPr/>
        </xdr:nvGrpSpPr>
        <xdr:grpSpPr>
          <a:xfrm>
            <a:off x="857645" y="1354016"/>
            <a:ext cx="531540" cy="906447"/>
            <a:chOff x="480433" y="1361378"/>
            <a:chExt cx="531540" cy="892098"/>
          </a:xfrm>
        </xdr:grpSpPr>
        <xdr:pic>
          <xdr:nvPicPr>
            <xdr:cNvPr id="6" name="Graphic 5" descr="Children with solid fill">
              <a:extLst>
                <a:ext uri="{FF2B5EF4-FFF2-40B4-BE49-F238E27FC236}">
                  <a16:creationId xmlns:a16="http://schemas.microsoft.com/office/drawing/2014/main" id="{A8D9061B-303C-213B-75CB-3D896186714D}"/>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7" name="Graphic 6" descr="Children with solid fill">
              <a:extLst>
                <a:ext uri="{FF2B5EF4-FFF2-40B4-BE49-F238E27FC236}">
                  <a16:creationId xmlns:a16="http://schemas.microsoft.com/office/drawing/2014/main" id="{483E7427-27DE-67C8-886E-A9B29BB1F38C}"/>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clientData/>
  </xdr:twoCellAnchor>
  <xdr:twoCellAnchor>
    <xdr:from>
      <xdr:col>0</xdr:col>
      <xdr:colOff>665275</xdr:colOff>
      <xdr:row>76</xdr:row>
      <xdr:rowOff>49696</xdr:rowOff>
    </xdr:from>
    <xdr:to>
      <xdr:col>1</xdr:col>
      <xdr:colOff>1035</xdr:colOff>
      <xdr:row>77</xdr:row>
      <xdr:rowOff>67503</xdr:rowOff>
    </xdr:to>
    <xdr:grpSp>
      <xdr:nvGrpSpPr>
        <xdr:cNvPr id="10" name="Group 9">
          <a:extLst>
            <a:ext uri="{FF2B5EF4-FFF2-40B4-BE49-F238E27FC236}">
              <a16:creationId xmlns:a16="http://schemas.microsoft.com/office/drawing/2014/main" id="{D8F47D65-5D29-4232-9567-4260D21AC2A3}"/>
            </a:ext>
          </a:extLst>
        </xdr:cNvPr>
        <xdr:cNvGrpSpPr/>
      </xdr:nvGrpSpPr>
      <xdr:grpSpPr>
        <a:xfrm>
          <a:off x="665275" y="26103746"/>
          <a:ext cx="440660" cy="354357"/>
          <a:chOff x="478110" y="1354016"/>
          <a:chExt cx="911075" cy="906447"/>
        </a:xfrm>
      </xdr:grpSpPr>
      <xdr:grpSp>
        <xdr:nvGrpSpPr>
          <xdr:cNvPr id="11" name="Group 10">
            <a:extLst>
              <a:ext uri="{FF2B5EF4-FFF2-40B4-BE49-F238E27FC236}">
                <a16:creationId xmlns:a16="http://schemas.microsoft.com/office/drawing/2014/main" id="{F60B876C-8B42-4347-AEED-A073ED3E3E04}"/>
              </a:ext>
            </a:extLst>
          </xdr:cNvPr>
          <xdr:cNvGrpSpPr/>
        </xdr:nvGrpSpPr>
        <xdr:grpSpPr>
          <a:xfrm>
            <a:off x="478110" y="1362808"/>
            <a:ext cx="531540" cy="896923"/>
            <a:chOff x="480433" y="1361378"/>
            <a:chExt cx="531540" cy="892098"/>
          </a:xfrm>
        </xdr:grpSpPr>
        <xdr:pic>
          <xdr:nvPicPr>
            <xdr:cNvPr id="15" name="Graphic 14" descr="Children with solid fill">
              <a:extLst>
                <a:ext uri="{FF2B5EF4-FFF2-40B4-BE49-F238E27FC236}">
                  <a16:creationId xmlns:a16="http://schemas.microsoft.com/office/drawing/2014/main" id="{D93AAE92-F56A-53E6-06D1-F1E6782D0859}"/>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16" name="Graphic 15" descr="Children with solid fill">
              <a:extLst>
                <a:ext uri="{FF2B5EF4-FFF2-40B4-BE49-F238E27FC236}">
                  <a16:creationId xmlns:a16="http://schemas.microsoft.com/office/drawing/2014/main" id="{FD4488FE-3BCD-D1A8-DB8D-4947A5B7249F}"/>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nvGrpSpPr>
          <xdr:cNvPr id="12" name="Group 11">
            <a:extLst>
              <a:ext uri="{FF2B5EF4-FFF2-40B4-BE49-F238E27FC236}">
                <a16:creationId xmlns:a16="http://schemas.microsoft.com/office/drawing/2014/main" id="{04D9A9DD-FD70-954D-B946-5C0848AF201B}"/>
              </a:ext>
            </a:extLst>
          </xdr:cNvPr>
          <xdr:cNvGrpSpPr/>
        </xdr:nvGrpSpPr>
        <xdr:grpSpPr>
          <a:xfrm>
            <a:off x="857645" y="1354016"/>
            <a:ext cx="531540" cy="906447"/>
            <a:chOff x="480433" y="1361378"/>
            <a:chExt cx="531540" cy="892098"/>
          </a:xfrm>
        </xdr:grpSpPr>
        <xdr:pic>
          <xdr:nvPicPr>
            <xdr:cNvPr id="13" name="Graphic 12" descr="Children with solid fill">
              <a:extLst>
                <a:ext uri="{FF2B5EF4-FFF2-40B4-BE49-F238E27FC236}">
                  <a16:creationId xmlns:a16="http://schemas.microsoft.com/office/drawing/2014/main" id="{290DAA73-D31A-7F75-AE67-5DD6152421DA}"/>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14" name="Graphic 13" descr="Children with solid fill">
              <a:extLst>
                <a:ext uri="{FF2B5EF4-FFF2-40B4-BE49-F238E27FC236}">
                  <a16:creationId xmlns:a16="http://schemas.microsoft.com/office/drawing/2014/main" id="{D370736A-60EF-6D19-7169-5C2CEF75EC7A}"/>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clientData/>
  </xdr:twoCellAnchor>
  <xdr:twoCellAnchor>
    <xdr:from>
      <xdr:col>0</xdr:col>
      <xdr:colOff>665275</xdr:colOff>
      <xdr:row>76</xdr:row>
      <xdr:rowOff>49696</xdr:rowOff>
    </xdr:from>
    <xdr:to>
      <xdr:col>1</xdr:col>
      <xdr:colOff>1035</xdr:colOff>
      <xdr:row>77</xdr:row>
      <xdr:rowOff>67503</xdr:rowOff>
    </xdr:to>
    <xdr:grpSp>
      <xdr:nvGrpSpPr>
        <xdr:cNvPr id="17" name="Group 16">
          <a:extLst>
            <a:ext uri="{FF2B5EF4-FFF2-40B4-BE49-F238E27FC236}">
              <a16:creationId xmlns:a16="http://schemas.microsoft.com/office/drawing/2014/main" id="{D4D82993-D99A-48A5-85AE-892CB0F95A9D}"/>
            </a:ext>
          </a:extLst>
        </xdr:cNvPr>
        <xdr:cNvGrpSpPr/>
      </xdr:nvGrpSpPr>
      <xdr:grpSpPr>
        <a:xfrm>
          <a:off x="665275" y="26103746"/>
          <a:ext cx="440660" cy="354357"/>
          <a:chOff x="478110" y="1354016"/>
          <a:chExt cx="911075" cy="906447"/>
        </a:xfrm>
      </xdr:grpSpPr>
      <xdr:grpSp>
        <xdr:nvGrpSpPr>
          <xdr:cNvPr id="18" name="Group 17">
            <a:extLst>
              <a:ext uri="{FF2B5EF4-FFF2-40B4-BE49-F238E27FC236}">
                <a16:creationId xmlns:a16="http://schemas.microsoft.com/office/drawing/2014/main" id="{6CE14716-83BC-D3C4-BA40-AFF1BBFD588B}"/>
              </a:ext>
            </a:extLst>
          </xdr:cNvPr>
          <xdr:cNvGrpSpPr/>
        </xdr:nvGrpSpPr>
        <xdr:grpSpPr>
          <a:xfrm>
            <a:off x="478110" y="1362808"/>
            <a:ext cx="531540" cy="896923"/>
            <a:chOff x="480433" y="1361378"/>
            <a:chExt cx="531540" cy="892098"/>
          </a:xfrm>
        </xdr:grpSpPr>
        <xdr:pic>
          <xdr:nvPicPr>
            <xdr:cNvPr id="22" name="Graphic 21" descr="Children with solid fill">
              <a:extLst>
                <a:ext uri="{FF2B5EF4-FFF2-40B4-BE49-F238E27FC236}">
                  <a16:creationId xmlns:a16="http://schemas.microsoft.com/office/drawing/2014/main" id="{4C72FA19-CBF1-0B16-A8CF-D4AB833BFD8A}"/>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23" name="Graphic 22" descr="Children with solid fill">
              <a:extLst>
                <a:ext uri="{FF2B5EF4-FFF2-40B4-BE49-F238E27FC236}">
                  <a16:creationId xmlns:a16="http://schemas.microsoft.com/office/drawing/2014/main" id="{A1A5E39E-751A-0447-80ED-F8DC62E369F4}"/>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nvGrpSpPr>
          <xdr:cNvPr id="19" name="Group 18">
            <a:extLst>
              <a:ext uri="{FF2B5EF4-FFF2-40B4-BE49-F238E27FC236}">
                <a16:creationId xmlns:a16="http://schemas.microsoft.com/office/drawing/2014/main" id="{AA367567-5103-2E27-B38C-8596FA3144DD}"/>
              </a:ext>
            </a:extLst>
          </xdr:cNvPr>
          <xdr:cNvGrpSpPr/>
        </xdr:nvGrpSpPr>
        <xdr:grpSpPr>
          <a:xfrm>
            <a:off x="857645" y="1354016"/>
            <a:ext cx="531540" cy="906447"/>
            <a:chOff x="480433" y="1361378"/>
            <a:chExt cx="531540" cy="892098"/>
          </a:xfrm>
        </xdr:grpSpPr>
        <xdr:pic>
          <xdr:nvPicPr>
            <xdr:cNvPr id="20" name="Graphic 19" descr="Children with solid fill">
              <a:extLst>
                <a:ext uri="{FF2B5EF4-FFF2-40B4-BE49-F238E27FC236}">
                  <a16:creationId xmlns:a16="http://schemas.microsoft.com/office/drawing/2014/main" id="{FC1DD942-2893-AF05-4322-A59D36645E41}"/>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21" name="Graphic 20" descr="Children with solid fill">
              <a:extLst>
                <a:ext uri="{FF2B5EF4-FFF2-40B4-BE49-F238E27FC236}">
                  <a16:creationId xmlns:a16="http://schemas.microsoft.com/office/drawing/2014/main" id="{E6B8E5F8-590B-663B-DF3C-8558EBB27700}"/>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clientData/>
  </xdr:twoCellAnchor>
  <xdr:twoCellAnchor>
    <xdr:from>
      <xdr:col>0</xdr:col>
      <xdr:colOff>572095</xdr:colOff>
      <xdr:row>25</xdr:row>
      <xdr:rowOff>100947</xdr:rowOff>
    </xdr:from>
    <xdr:to>
      <xdr:col>0</xdr:col>
      <xdr:colOff>1012755</xdr:colOff>
      <xdr:row>26</xdr:row>
      <xdr:rowOff>28266</xdr:rowOff>
    </xdr:to>
    <xdr:grpSp>
      <xdr:nvGrpSpPr>
        <xdr:cNvPr id="138" name="Group 137">
          <a:extLst>
            <a:ext uri="{FF2B5EF4-FFF2-40B4-BE49-F238E27FC236}">
              <a16:creationId xmlns:a16="http://schemas.microsoft.com/office/drawing/2014/main" id="{D42CA4DF-5D5D-4664-BB84-74920D9138CB}"/>
            </a:ext>
          </a:extLst>
        </xdr:cNvPr>
        <xdr:cNvGrpSpPr/>
      </xdr:nvGrpSpPr>
      <xdr:grpSpPr>
        <a:xfrm>
          <a:off x="572095" y="8724247"/>
          <a:ext cx="440660" cy="263869"/>
          <a:chOff x="478110" y="1354016"/>
          <a:chExt cx="911075" cy="906447"/>
        </a:xfrm>
      </xdr:grpSpPr>
      <xdr:grpSp>
        <xdr:nvGrpSpPr>
          <xdr:cNvPr id="139" name="Group 138">
            <a:extLst>
              <a:ext uri="{FF2B5EF4-FFF2-40B4-BE49-F238E27FC236}">
                <a16:creationId xmlns:a16="http://schemas.microsoft.com/office/drawing/2014/main" id="{7FB7C2F8-0775-CBD0-9C1D-11B21FB7726D}"/>
              </a:ext>
            </a:extLst>
          </xdr:cNvPr>
          <xdr:cNvGrpSpPr/>
        </xdr:nvGrpSpPr>
        <xdr:grpSpPr>
          <a:xfrm>
            <a:off x="478110" y="1362808"/>
            <a:ext cx="531540" cy="896923"/>
            <a:chOff x="480433" y="1361378"/>
            <a:chExt cx="531540" cy="892098"/>
          </a:xfrm>
        </xdr:grpSpPr>
        <xdr:pic>
          <xdr:nvPicPr>
            <xdr:cNvPr id="143" name="Graphic 142" descr="Children with solid fill">
              <a:extLst>
                <a:ext uri="{FF2B5EF4-FFF2-40B4-BE49-F238E27FC236}">
                  <a16:creationId xmlns:a16="http://schemas.microsoft.com/office/drawing/2014/main" id="{1532C5E1-DE86-2591-5EF3-23A466295DDE}"/>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144" name="Graphic 143" descr="Children with solid fill">
              <a:extLst>
                <a:ext uri="{FF2B5EF4-FFF2-40B4-BE49-F238E27FC236}">
                  <a16:creationId xmlns:a16="http://schemas.microsoft.com/office/drawing/2014/main" id="{6522EE90-11D5-77EE-1E66-5E064FB52E26}"/>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nvGrpSpPr>
          <xdr:cNvPr id="140" name="Group 139">
            <a:extLst>
              <a:ext uri="{FF2B5EF4-FFF2-40B4-BE49-F238E27FC236}">
                <a16:creationId xmlns:a16="http://schemas.microsoft.com/office/drawing/2014/main" id="{37D1106D-A27B-9DAF-6CDF-6A938FEB5065}"/>
              </a:ext>
            </a:extLst>
          </xdr:cNvPr>
          <xdr:cNvGrpSpPr/>
        </xdr:nvGrpSpPr>
        <xdr:grpSpPr>
          <a:xfrm>
            <a:off x="857645" y="1354016"/>
            <a:ext cx="531540" cy="906447"/>
            <a:chOff x="480433" y="1361378"/>
            <a:chExt cx="531540" cy="892098"/>
          </a:xfrm>
        </xdr:grpSpPr>
        <xdr:pic>
          <xdr:nvPicPr>
            <xdr:cNvPr id="141" name="Graphic 140" descr="Children with solid fill">
              <a:extLst>
                <a:ext uri="{FF2B5EF4-FFF2-40B4-BE49-F238E27FC236}">
                  <a16:creationId xmlns:a16="http://schemas.microsoft.com/office/drawing/2014/main" id="{73BBECF3-B054-E5D4-CE10-C5F52C538D1F}"/>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142" name="Graphic 141" descr="Children with solid fill">
              <a:extLst>
                <a:ext uri="{FF2B5EF4-FFF2-40B4-BE49-F238E27FC236}">
                  <a16:creationId xmlns:a16="http://schemas.microsoft.com/office/drawing/2014/main" id="{DA4E6588-F94D-E561-7849-4591E87931DB}"/>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clientData/>
  </xdr:twoCellAnchor>
  <xdr:oneCellAnchor>
    <xdr:from>
      <xdr:col>0</xdr:col>
      <xdr:colOff>156882</xdr:colOff>
      <xdr:row>20</xdr:row>
      <xdr:rowOff>117661</xdr:rowOff>
    </xdr:from>
    <xdr:ext cx="355185" cy="380008"/>
    <xdr:pic>
      <xdr:nvPicPr>
        <xdr:cNvPr id="200" name="Graphic 199" descr="Group of women with solid fill">
          <a:extLst>
            <a:ext uri="{FF2B5EF4-FFF2-40B4-BE49-F238E27FC236}">
              <a16:creationId xmlns:a16="http://schemas.microsoft.com/office/drawing/2014/main" id="{E8080F4E-044A-4DE7-B7E6-B9CAC22043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60057" y="7397936"/>
          <a:ext cx="355185" cy="380008"/>
        </a:xfrm>
        <a:prstGeom prst="rect">
          <a:avLst/>
        </a:prstGeom>
      </xdr:spPr>
    </xdr:pic>
    <xdr:clientData/>
  </xdr:oneCellAnchor>
  <xdr:oneCellAnchor>
    <xdr:from>
      <xdr:col>0</xdr:col>
      <xdr:colOff>539123</xdr:colOff>
      <xdr:row>20</xdr:row>
      <xdr:rowOff>119577</xdr:rowOff>
    </xdr:from>
    <xdr:ext cx="344049" cy="370931"/>
    <xdr:pic>
      <xdr:nvPicPr>
        <xdr:cNvPr id="201" name="Graphic 200" descr="Group of men with solid fill">
          <a:extLst>
            <a:ext uri="{FF2B5EF4-FFF2-40B4-BE49-F238E27FC236}">
              <a16:creationId xmlns:a16="http://schemas.microsoft.com/office/drawing/2014/main" id="{083952E4-FCE0-47EF-9A99-AB48BC1C73C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42298" y="7399852"/>
          <a:ext cx="344049" cy="37093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5</xdr:col>
      <xdr:colOff>382588</xdr:colOff>
      <xdr:row>2</xdr:row>
      <xdr:rowOff>160867</xdr:rowOff>
    </xdr:from>
    <xdr:to>
      <xdr:col>10</xdr:col>
      <xdr:colOff>609071</xdr:colOff>
      <xdr:row>18</xdr:row>
      <xdr:rowOff>160867</xdr:rowOff>
    </xdr:to>
    <xdr:graphicFrame macro="">
      <xdr:nvGraphicFramePr>
        <xdr:cNvPr id="3" name="Chart 2">
          <a:extLst>
            <a:ext uri="{FF2B5EF4-FFF2-40B4-BE49-F238E27FC236}">
              <a16:creationId xmlns:a16="http://schemas.microsoft.com/office/drawing/2014/main" id="{4B5BB9A0-85DF-46FB-8ADB-3826D33C05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392643</xdr:colOff>
      <xdr:row>19</xdr:row>
      <xdr:rowOff>160867</xdr:rowOff>
    </xdr:from>
    <xdr:to>
      <xdr:col>10</xdr:col>
      <xdr:colOff>628121</xdr:colOff>
      <xdr:row>35</xdr:row>
      <xdr:rowOff>160867</xdr:rowOff>
    </xdr:to>
    <xdr:graphicFrame macro="">
      <xdr:nvGraphicFramePr>
        <xdr:cNvPr id="4" name="Chart 3">
          <a:extLst>
            <a:ext uri="{FF2B5EF4-FFF2-40B4-BE49-F238E27FC236}">
              <a16:creationId xmlns:a16="http://schemas.microsoft.com/office/drawing/2014/main" id="{7B52A9CE-B6EA-4CA5-92AC-5CF9056364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19</xdr:row>
      <xdr:rowOff>141817</xdr:rowOff>
    </xdr:from>
    <xdr:to>
      <xdr:col>5</xdr:col>
      <xdr:colOff>314325</xdr:colOff>
      <xdr:row>35</xdr:row>
      <xdr:rowOff>141817</xdr:rowOff>
    </xdr:to>
    <xdr:graphicFrame macro="">
      <xdr:nvGraphicFramePr>
        <xdr:cNvPr id="6" name="Chart 5">
          <a:extLst>
            <a:ext uri="{FF2B5EF4-FFF2-40B4-BE49-F238E27FC236}">
              <a16:creationId xmlns:a16="http://schemas.microsoft.com/office/drawing/2014/main" id="{6A425699-AA58-4319-847B-9D1732445C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76199</xdr:colOff>
      <xdr:row>3</xdr:row>
      <xdr:rowOff>8467</xdr:rowOff>
    </xdr:from>
    <xdr:to>
      <xdr:col>16</xdr:col>
      <xdr:colOff>304799</xdr:colOff>
      <xdr:row>19</xdr:row>
      <xdr:rowOff>8467</xdr:rowOff>
    </xdr:to>
    <xdr:graphicFrame macro="">
      <xdr:nvGraphicFramePr>
        <xdr:cNvPr id="7" name="Chart 6">
          <a:extLst>
            <a:ext uri="{FF2B5EF4-FFF2-40B4-BE49-F238E27FC236}">
              <a16:creationId xmlns:a16="http://schemas.microsoft.com/office/drawing/2014/main" id="{9611E185-2E8A-4E46-A289-008F05A723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333110</xdr:colOff>
      <xdr:row>3</xdr:row>
      <xdr:rowOff>17992</xdr:rowOff>
    </xdr:from>
    <xdr:to>
      <xdr:col>21</xdr:col>
      <xdr:colOff>561710</xdr:colOff>
      <xdr:row>19</xdr:row>
      <xdr:rowOff>17992</xdr:rowOff>
    </xdr:to>
    <xdr:graphicFrame macro="">
      <xdr:nvGraphicFramePr>
        <xdr:cNvPr id="8" name="Chart 7">
          <a:extLst>
            <a:ext uri="{FF2B5EF4-FFF2-40B4-BE49-F238E27FC236}">
              <a16:creationId xmlns:a16="http://schemas.microsoft.com/office/drawing/2014/main" id="{D3F5CF6D-CD6A-467B-9FD4-F184925C4C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56267</xdr:colOff>
      <xdr:row>20</xdr:row>
      <xdr:rowOff>8467</xdr:rowOff>
    </xdr:from>
    <xdr:to>
      <xdr:col>16</xdr:col>
      <xdr:colOff>284867</xdr:colOff>
      <xdr:row>36</xdr:row>
      <xdr:rowOff>8467</xdr:rowOff>
    </xdr:to>
    <xdr:graphicFrame macro="">
      <xdr:nvGraphicFramePr>
        <xdr:cNvPr id="9" name="Chart 8">
          <a:extLst>
            <a:ext uri="{FF2B5EF4-FFF2-40B4-BE49-F238E27FC236}">
              <a16:creationId xmlns:a16="http://schemas.microsoft.com/office/drawing/2014/main" id="{FC277B2D-7AE4-4B43-8ECF-A957B14679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323849</xdr:colOff>
      <xdr:row>20</xdr:row>
      <xdr:rowOff>8467</xdr:rowOff>
    </xdr:from>
    <xdr:to>
      <xdr:col>21</xdr:col>
      <xdr:colOff>571499</xdr:colOff>
      <xdr:row>36</xdr:row>
      <xdr:rowOff>8467</xdr:rowOff>
    </xdr:to>
    <xdr:graphicFrame macro="">
      <xdr:nvGraphicFramePr>
        <xdr:cNvPr id="10" name="Chart 9">
          <a:extLst>
            <a:ext uri="{FF2B5EF4-FFF2-40B4-BE49-F238E27FC236}">
              <a16:creationId xmlns:a16="http://schemas.microsoft.com/office/drawing/2014/main" id="{32249A8E-C597-400C-8924-939E217C6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382588</xdr:colOff>
      <xdr:row>2</xdr:row>
      <xdr:rowOff>160867</xdr:rowOff>
    </xdr:from>
    <xdr:to>
      <xdr:col>10</xdr:col>
      <xdr:colOff>609071</xdr:colOff>
      <xdr:row>18</xdr:row>
      <xdr:rowOff>160867</xdr:rowOff>
    </xdr:to>
    <xdr:graphicFrame macro="">
      <xdr:nvGraphicFramePr>
        <xdr:cNvPr id="2" name="Chart 1">
          <a:extLst>
            <a:ext uri="{FF2B5EF4-FFF2-40B4-BE49-F238E27FC236}">
              <a16:creationId xmlns:a16="http://schemas.microsoft.com/office/drawing/2014/main" id="{214471D4-48B3-4D04-A9CC-167BFF7DBB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373593</xdr:colOff>
      <xdr:row>19</xdr:row>
      <xdr:rowOff>151342</xdr:rowOff>
    </xdr:from>
    <xdr:to>
      <xdr:col>10</xdr:col>
      <xdr:colOff>609071</xdr:colOff>
      <xdr:row>35</xdr:row>
      <xdr:rowOff>151342</xdr:rowOff>
    </xdr:to>
    <xdr:graphicFrame macro="">
      <xdr:nvGraphicFramePr>
        <xdr:cNvPr id="3" name="Chart 2">
          <a:extLst>
            <a:ext uri="{FF2B5EF4-FFF2-40B4-BE49-F238E27FC236}">
              <a16:creationId xmlns:a16="http://schemas.microsoft.com/office/drawing/2014/main" id="{E9631FB9-8009-418D-8E94-A6FCDE519D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19</xdr:row>
      <xdr:rowOff>151342</xdr:rowOff>
    </xdr:from>
    <xdr:to>
      <xdr:col>5</xdr:col>
      <xdr:colOff>247650</xdr:colOff>
      <xdr:row>35</xdr:row>
      <xdr:rowOff>151342</xdr:rowOff>
    </xdr:to>
    <xdr:graphicFrame macro="">
      <xdr:nvGraphicFramePr>
        <xdr:cNvPr id="4" name="Chart 3">
          <a:extLst>
            <a:ext uri="{FF2B5EF4-FFF2-40B4-BE49-F238E27FC236}">
              <a16:creationId xmlns:a16="http://schemas.microsoft.com/office/drawing/2014/main" id="{59D421D0-405B-4BFD-8479-B82A8A2AF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419099</xdr:colOff>
      <xdr:row>2</xdr:row>
      <xdr:rowOff>160867</xdr:rowOff>
    </xdr:from>
    <xdr:to>
      <xdr:col>21</xdr:col>
      <xdr:colOff>647699</xdr:colOff>
      <xdr:row>18</xdr:row>
      <xdr:rowOff>160867</xdr:rowOff>
    </xdr:to>
    <xdr:graphicFrame macro="">
      <xdr:nvGraphicFramePr>
        <xdr:cNvPr id="5" name="Chart 4">
          <a:extLst>
            <a:ext uri="{FF2B5EF4-FFF2-40B4-BE49-F238E27FC236}">
              <a16:creationId xmlns:a16="http://schemas.microsoft.com/office/drawing/2014/main" id="{79A43DD1-523F-44D0-9EB9-3F65350316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66410</xdr:colOff>
      <xdr:row>2</xdr:row>
      <xdr:rowOff>160867</xdr:rowOff>
    </xdr:from>
    <xdr:to>
      <xdr:col>16</xdr:col>
      <xdr:colOff>295010</xdr:colOff>
      <xdr:row>18</xdr:row>
      <xdr:rowOff>160867</xdr:rowOff>
    </xdr:to>
    <xdr:graphicFrame macro="">
      <xdr:nvGraphicFramePr>
        <xdr:cNvPr id="6" name="Chart 5">
          <a:extLst>
            <a:ext uri="{FF2B5EF4-FFF2-40B4-BE49-F238E27FC236}">
              <a16:creationId xmlns:a16="http://schemas.microsoft.com/office/drawing/2014/main" id="{9DE1A33A-B601-4EFE-B7A6-845AFF894D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65792</xdr:colOff>
      <xdr:row>19</xdr:row>
      <xdr:rowOff>151342</xdr:rowOff>
    </xdr:from>
    <xdr:to>
      <xdr:col>16</xdr:col>
      <xdr:colOff>294392</xdr:colOff>
      <xdr:row>35</xdr:row>
      <xdr:rowOff>151342</xdr:rowOff>
    </xdr:to>
    <xdr:graphicFrame macro="">
      <xdr:nvGraphicFramePr>
        <xdr:cNvPr id="7" name="Chart 6">
          <a:extLst>
            <a:ext uri="{FF2B5EF4-FFF2-40B4-BE49-F238E27FC236}">
              <a16:creationId xmlns:a16="http://schemas.microsoft.com/office/drawing/2014/main" id="{28D4110C-F908-42A2-8A7A-3748B33BC3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419099</xdr:colOff>
      <xdr:row>19</xdr:row>
      <xdr:rowOff>151342</xdr:rowOff>
    </xdr:from>
    <xdr:to>
      <xdr:col>21</xdr:col>
      <xdr:colOff>647699</xdr:colOff>
      <xdr:row>35</xdr:row>
      <xdr:rowOff>151342</xdr:rowOff>
    </xdr:to>
    <xdr:graphicFrame macro="">
      <xdr:nvGraphicFramePr>
        <xdr:cNvPr id="8" name="Chart 7">
          <a:extLst>
            <a:ext uri="{FF2B5EF4-FFF2-40B4-BE49-F238E27FC236}">
              <a16:creationId xmlns:a16="http://schemas.microsoft.com/office/drawing/2014/main" id="{F58678B3-77E8-4857-BB07-EC19C032CC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382588</xdr:colOff>
      <xdr:row>2</xdr:row>
      <xdr:rowOff>160867</xdr:rowOff>
    </xdr:from>
    <xdr:to>
      <xdr:col>10</xdr:col>
      <xdr:colOff>609071</xdr:colOff>
      <xdr:row>18</xdr:row>
      <xdr:rowOff>160867</xdr:rowOff>
    </xdr:to>
    <xdr:graphicFrame macro="">
      <xdr:nvGraphicFramePr>
        <xdr:cNvPr id="2" name="Chart 1">
          <a:extLst>
            <a:ext uri="{FF2B5EF4-FFF2-40B4-BE49-F238E27FC236}">
              <a16:creationId xmlns:a16="http://schemas.microsoft.com/office/drawing/2014/main" id="{0BA413EC-7165-4312-A783-9BA053A05C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373593</xdr:colOff>
      <xdr:row>19</xdr:row>
      <xdr:rowOff>151342</xdr:rowOff>
    </xdr:from>
    <xdr:to>
      <xdr:col>10</xdr:col>
      <xdr:colOff>609071</xdr:colOff>
      <xdr:row>35</xdr:row>
      <xdr:rowOff>151342</xdr:rowOff>
    </xdr:to>
    <xdr:graphicFrame macro="">
      <xdr:nvGraphicFramePr>
        <xdr:cNvPr id="3" name="Chart 2">
          <a:extLst>
            <a:ext uri="{FF2B5EF4-FFF2-40B4-BE49-F238E27FC236}">
              <a16:creationId xmlns:a16="http://schemas.microsoft.com/office/drawing/2014/main" id="{E840237D-4A5B-4BE5-905B-89B6BC3BAC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19</xdr:row>
      <xdr:rowOff>151342</xdr:rowOff>
    </xdr:from>
    <xdr:to>
      <xdr:col>5</xdr:col>
      <xdr:colOff>247650</xdr:colOff>
      <xdr:row>35</xdr:row>
      <xdr:rowOff>151342</xdr:rowOff>
    </xdr:to>
    <xdr:graphicFrame macro="">
      <xdr:nvGraphicFramePr>
        <xdr:cNvPr id="4" name="Chart 3">
          <a:extLst>
            <a:ext uri="{FF2B5EF4-FFF2-40B4-BE49-F238E27FC236}">
              <a16:creationId xmlns:a16="http://schemas.microsoft.com/office/drawing/2014/main" id="{B3174704-653B-48FA-9A96-224EF0510B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419099</xdr:colOff>
      <xdr:row>2</xdr:row>
      <xdr:rowOff>160867</xdr:rowOff>
    </xdr:from>
    <xdr:to>
      <xdr:col>21</xdr:col>
      <xdr:colOff>647699</xdr:colOff>
      <xdr:row>18</xdr:row>
      <xdr:rowOff>160867</xdr:rowOff>
    </xdr:to>
    <xdr:graphicFrame macro="">
      <xdr:nvGraphicFramePr>
        <xdr:cNvPr id="5" name="Chart 4">
          <a:extLst>
            <a:ext uri="{FF2B5EF4-FFF2-40B4-BE49-F238E27FC236}">
              <a16:creationId xmlns:a16="http://schemas.microsoft.com/office/drawing/2014/main" id="{0AD85564-F91A-48D4-8E12-1E77521356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66410</xdr:colOff>
      <xdr:row>2</xdr:row>
      <xdr:rowOff>160867</xdr:rowOff>
    </xdr:from>
    <xdr:to>
      <xdr:col>16</xdr:col>
      <xdr:colOff>295010</xdr:colOff>
      <xdr:row>18</xdr:row>
      <xdr:rowOff>160867</xdr:rowOff>
    </xdr:to>
    <xdr:graphicFrame macro="">
      <xdr:nvGraphicFramePr>
        <xdr:cNvPr id="6" name="Chart 5">
          <a:extLst>
            <a:ext uri="{FF2B5EF4-FFF2-40B4-BE49-F238E27FC236}">
              <a16:creationId xmlns:a16="http://schemas.microsoft.com/office/drawing/2014/main" id="{6C16072F-8446-4753-8595-708D9624F4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65792</xdr:colOff>
      <xdr:row>19</xdr:row>
      <xdr:rowOff>151342</xdr:rowOff>
    </xdr:from>
    <xdr:to>
      <xdr:col>16</xdr:col>
      <xdr:colOff>294392</xdr:colOff>
      <xdr:row>35</xdr:row>
      <xdr:rowOff>151342</xdr:rowOff>
    </xdr:to>
    <xdr:graphicFrame macro="">
      <xdr:nvGraphicFramePr>
        <xdr:cNvPr id="7" name="Chart 6">
          <a:extLst>
            <a:ext uri="{FF2B5EF4-FFF2-40B4-BE49-F238E27FC236}">
              <a16:creationId xmlns:a16="http://schemas.microsoft.com/office/drawing/2014/main" id="{8465BDC5-9E24-4370-A36F-10B5D7FF90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419099</xdr:colOff>
      <xdr:row>19</xdr:row>
      <xdr:rowOff>151342</xdr:rowOff>
    </xdr:from>
    <xdr:to>
      <xdr:col>21</xdr:col>
      <xdr:colOff>647699</xdr:colOff>
      <xdr:row>35</xdr:row>
      <xdr:rowOff>151342</xdr:rowOff>
    </xdr:to>
    <xdr:graphicFrame macro="">
      <xdr:nvGraphicFramePr>
        <xdr:cNvPr id="8" name="Chart 7">
          <a:extLst>
            <a:ext uri="{FF2B5EF4-FFF2-40B4-BE49-F238E27FC236}">
              <a16:creationId xmlns:a16="http://schemas.microsoft.com/office/drawing/2014/main" id="{C26AF9A2-58E5-4E39-BAE4-C57EFF76D8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382588</xdr:colOff>
      <xdr:row>2</xdr:row>
      <xdr:rowOff>160867</xdr:rowOff>
    </xdr:from>
    <xdr:to>
      <xdr:col>10</xdr:col>
      <xdr:colOff>609071</xdr:colOff>
      <xdr:row>18</xdr:row>
      <xdr:rowOff>160867</xdr:rowOff>
    </xdr:to>
    <xdr:graphicFrame macro="">
      <xdr:nvGraphicFramePr>
        <xdr:cNvPr id="2" name="Chart 1">
          <a:extLst>
            <a:ext uri="{FF2B5EF4-FFF2-40B4-BE49-F238E27FC236}">
              <a16:creationId xmlns:a16="http://schemas.microsoft.com/office/drawing/2014/main" id="{02384583-B6B9-469B-8FB7-673F590985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373593</xdr:colOff>
      <xdr:row>19</xdr:row>
      <xdr:rowOff>151342</xdr:rowOff>
    </xdr:from>
    <xdr:to>
      <xdr:col>10</xdr:col>
      <xdr:colOff>609071</xdr:colOff>
      <xdr:row>35</xdr:row>
      <xdr:rowOff>151342</xdr:rowOff>
    </xdr:to>
    <xdr:graphicFrame macro="">
      <xdr:nvGraphicFramePr>
        <xdr:cNvPr id="3" name="Chart 2">
          <a:extLst>
            <a:ext uri="{FF2B5EF4-FFF2-40B4-BE49-F238E27FC236}">
              <a16:creationId xmlns:a16="http://schemas.microsoft.com/office/drawing/2014/main" id="{2BAE5E16-486A-4BBF-8F96-8D2579A7DD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19</xdr:row>
      <xdr:rowOff>151342</xdr:rowOff>
    </xdr:from>
    <xdr:to>
      <xdr:col>5</xdr:col>
      <xdr:colOff>247650</xdr:colOff>
      <xdr:row>35</xdr:row>
      <xdr:rowOff>151342</xdr:rowOff>
    </xdr:to>
    <xdr:graphicFrame macro="">
      <xdr:nvGraphicFramePr>
        <xdr:cNvPr id="4" name="Chart 3">
          <a:extLst>
            <a:ext uri="{FF2B5EF4-FFF2-40B4-BE49-F238E27FC236}">
              <a16:creationId xmlns:a16="http://schemas.microsoft.com/office/drawing/2014/main" id="{EC192BCE-00A5-4F6F-AB90-A17633A145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371474</xdr:colOff>
      <xdr:row>2</xdr:row>
      <xdr:rowOff>160867</xdr:rowOff>
    </xdr:from>
    <xdr:to>
      <xdr:col>21</xdr:col>
      <xdr:colOff>590549</xdr:colOff>
      <xdr:row>18</xdr:row>
      <xdr:rowOff>160867</xdr:rowOff>
    </xdr:to>
    <xdr:graphicFrame macro="">
      <xdr:nvGraphicFramePr>
        <xdr:cNvPr id="5" name="Chart 4">
          <a:extLst>
            <a:ext uri="{FF2B5EF4-FFF2-40B4-BE49-F238E27FC236}">
              <a16:creationId xmlns:a16="http://schemas.microsoft.com/office/drawing/2014/main" id="{34E372A7-B150-42BE-911E-319907F076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66410</xdr:colOff>
      <xdr:row>2</xdr:row>
      <xdr:rowOff>160867</xdr:rowOff>
    </xdr:from>
    <xdr:to>
      <xdr:col>16</xdr:col>
      <xdr:colOff>295010</xdr:colOff>
      <xdr:row>18</xdr:row>
      <xdr:rowOff>160867</xdr:rowOff>
    </xdr:to>
    <xdr:graphicFrame macro="">
      <xdr:nvGraphicFramePr>
        <xdr:cNvPr id="6" name="Chart 5">
          <a:extLst>
            <a:ext uri="{FF2B5EF4-FFF2-40B4-BE49-F238E27FC236}">
              <a16:creationId xmlns:a16="http://schemas.microsoft.com/office/drawing/2014/main" id="{043D3F8A-B3EF-4AAC-A767-F4C90B615F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65792</xdr:colOff>
      <xdr:row>19</xdr:row>
      <xdr:rowOff>151342</xdr:rowOff>
    </xdr:from>
    <xdr:to>
      <xdr:col>16</xdr:col>
      <xdr:colOff>294392</xdr:colOff>
      <xdr:row>35</xdr:row>
      <xdr:rowOff>151342</xdr:rowOff>
    </xdr:to>
    <xdr:graphicFrame macro="">
      <xdr:nvGraphicFramePr>
        <xdr:cNvPr id="7" name="Chart 6">
          <a:extLst>
            <a:ext uri="{FF2B5EF4-FFF2-40B4-BE49-F238E27FC236}">
              <a16:creationId xmlns:a16="http://schemas.microsoft.com/office/drawing/2014/main" id="{A6E70526-470F-41B1-ABF9-942D138401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371474</xdr:colOff>
      <xdr:row>19</xdr:row>
      <xdr:rowOff>151342</xdr:rowOff>
    </xdr:from>
    <xdr:to>
      <xdr:col>21</xdr:col>
      <xdr:colOff>590549</xdr:colOff>
      <xdr:row>35</xdr:row>
      <xdr:rowOff>151342</xdr:rowOff>
    </xdr:to>
    <xdr:graphicFrame macro="">
      <xdr:nvGraphicFramePr>
        <xdr:cNvPr id="8" name="Chart 7">
          <a:extLst>
            <a:ext uri="{FF2B5EF4-FFF2-40B4-BE49-F238E27FC236}">
              <a16:creationId xmlns:a16="http://schemas.microsoft.com/office/drawing/2014/main" id="{22CD352E-1A12-4364-A960-B57D3D2CA7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Green">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429BB-4E45-40A3-85A2-DB1B3C2E2B64}">
  <sheetPr>
    <tabColor theme="9"/>
  </sheetPr>
  <dimension ref="A1:ET99"/>
  <sheetViews>
    <sheetView tabSelected="1" workbookViewId="0">
      <selection activeCell="B3" sqref="B3"/>
    </sheetView>
  </sheetViews>
  <sheetFormatPr defaultColWidth="9" defaultRowHeight="12" customHeight="1" x14ac:dyDescent="0.35"/>
  <cols>
    <col min="1" max="1" width="9.08203125" style="62" bestFit="1" customWidth="1"/>
    <col min="2" max="9" width="9" style="62"/>
    <col min="10" max="10" width="13.08203125" style="62" customWidth="1"/>
    <col min="11" max="35" width="9.08203125" style="62" bestFit="1" customWidth="1"/>
    <col min="36" max="37" width="10" style="62" bestFit="1" customWidth="1"/>
    <col min="38" max="39" width="9.08203125" style="62" bestFit="1" customWidth="1"/>
    <col min="40" max="40" width="11.5" style="62" bestFit="1" customWidth="1"/>
    <col min="41" max="70" width="9.08203125" style="62" bestFit="1" customWidth="1"/>
    <col min="71" max="72" width="10" style="62" bestFit="1" customWidth="1"/>
    <col min="73" max="74" width="9.08203125" style="62" bestFit="1" customWidth="1"/>
    <col min="75" max="75" width="10" style="62" bestFit="1" customWidth="1"/>
    <col min="76" max="105" width="9.08203125" style="62" bestFit="1" customWidth="1"/>
    <col min="106" max="107" width="10" style="62" bestFit="1" customWidth="1"/>
    <col min="108" max="109" width="9.08203125" style="62" bestFit="1" customWidth="1"/>
    <col min="110" max="110" width="10" style="62" bestFit="1" customWidth="1"/>
    <col min="111" max="140" width="9.08203125" style="62" bestFit="1" customWidth="1"/>
    <col min="141" max="142" width="10" style="62" bestFit="1" customWidth="1"/>
    <col min="143" max="144" width="9.08203125" style="62" bestFit="1" customWidth="1"/>
    <col min="145" max="145" width="10" style="62" bestFit="1" customWidth="1"/>
    <col min="146" max="150" width="9.08203125" style="62" bestFit="1" customWidth="1"/>
    <col min="151" max="16384" width="9" style="62"/>
  </cols>
  <sheetData>
    <row r="1" spans="1:150" s="64" customFormat="1" ht="48.65" customHeight="1" x14ac:dyDescent="0.35">
      <c r="A1" s="86"/>
      <c r="B1" s="87"/>
      <c r="C1" s="87"/>
      <c r="D1" s="87"/>
      <c r="E1" s="87"/>
      <c r="F1" s="87"/>
      <c r="G1" s="87"/>
      <c r="H1" s="87"/>
      <c r="I1" s="87"/>
      <c r="J1" s="88"/>
      <c r="K1" s="82" t="s">
        <v>27</v>
      </c>
      <c r="L1" s="82"/>
      <c r="M1" s="82"/>
      <c r="N1" s="82"/>
      <c r="O1" s="82"/>
      <c r="P1" s="82" t="s">
        <v>27</v>
      </c>
      <c r="Q1" s="82"/>
      <c r="R1" s="82"/>
      <c r="S1" s="82"/>
      <c r="T1" s="82"/>
      <c r="U1" s="82" t="s">
        <v>27</v>
      </c>
      <c r="V1" s="82"/>
      <c r="W1" s="82"/>
      <c r="X1" s="82"/>
      <c r="Y1" s="82"/>
      <c r="Z1" s="82" t="s">
        <v>27</v>
      </c>
      <c r="AA1" s="82"/>
      <c r="AB1" s="82"/>
      <c r="AC1" s="82"/>
      <c r="AD1" s="82"/>
      <c r="AE1" s="82" t="s">
        <v>27</v>
      </c>
      <c r="AF1" s="82"/>
      <c r="AG1" s="82"/>
      <c r="AH1" s="82"/>
      <c r="AI1" s="82"/>
      <c r="AJ1" s="82" t="s">
        <v>27</v>
      </c>
      <c r="AK1" s="82"/>
      <c r="AL1" s="82"/>
      <c r="AM1" s="82"/>
      <c r="AN1" s="82"/>
      <c r="AO1" s="82" t="s">
        <v>27</v>
      </c>
      <c r="AP1" s="82"/>
      <c r="AQ1" s="82"/>
      <c r="AR1" s="82"/>
      <c r="AS1" s="82"/>
      <c r="AT1" s="82" t="s">
        <v>28</v>
      </c>
      <c r="AU1" s="82"/>
      <c r="AV1" s="82"/>
      <c r="AW1" s="82"/>
      <c r="AX1" s="82"/>
      <c r="AY1" s="82" t="s">
        <v>28</v>
      </c>
      <c r="AZ1" s="82"/>
      <c r="BA1" s="82"/>
      <c r="BB1" s="82"/>
      <c r="BC1" s="82"/>
      <c r="BD1" s="82" t="s">
        <v>28</v>
      </c>
      <c r="BE1" s="82"/>
      <c r="BF1" s="82"/>
      <c r="BG1" s="82"/>
      <c r="BH1" s="82"/>
      <c r="BI1" s="82" t="s">
        <v>28</v>
      </c>
      <c r="BJ1" s="82"/>
      <c r="BK1" s="82"/>
      <c r="BL1" s="82"/>
      <c r="BM1" s="82"/>
      <c r="BN1" s="82" t="s">
        <v>28</v>
      </c>
      <c r="BO1" s="82"/>
      <c r="BP1" s="82"/>
      <c r="BQ1" s="82"/>
      <c r="BR1" s="82"/>
      <c r="BS1" s="82" t="s">
        <v>28</v>
      </c>
      <c r="BT1" s="82"/>
      <c r="BU1" s="82"/>
      <c r="BV1" s="82"/>
      <c r="BW1" s="82"/>
      <c r="BX1" s="82" t="s">
        <v>28</v>
      </c>
      <c r="BY1" s="82"/>
      <c r="BZ1" s="82"/>
      <c r="CA1" s="82"/>
      <c r="CB1" s="82"/>
      <c r="CC1" s="82" t="s">
        <v>29</v>
      </c>
      <c r="CD1" s="82"/>
      <c r="CE1" s="82"/>
      <c r="CF1" s="82"/>
      <c r="CG1" s="82"/>
      <c r="CH1" s="82" t="s">
        <v>29</v>
      </c>
      <c r="CI1" s="82"/>
      <c r="CJ1" s="82"/>
      <c r="CK1" s="82"/>
      <c r="CL1" s="82"/>
      <c r="CM1" s="82" t="s">
        <v>29</v>
      </c>
      <c r="CN1" s="82"/>
      <c r="CO1" s="82"/>
      <c r="CP1" s="82"/>
      <c r="CQ1" s="82"/>
      <c r="CR1" s="82" t="s">
        <v>29</v>
      </c>
      <c r="CS1" s="82"/>
      <c r="CT1" s="82"/>
      <c r="CU1" s="82"/>
      <c r="CV1" s="82"/>
      <c r="CW1" s="82" t="s">
        <v>29</v>
      </c>
      <c r="CX1" s="82"/>
      <c r="CY1" s="82"/>
      <c r="CZ1" s="82"/>
      <c r="DA1" s="82"/>
      <c r="DB1" s="82" t="s">
        <v>29</v>
      </c>
      <c r="DC1" s="82"/>
      <c r="DD1" s="82"/>
      <c r="DE1" s="82"/>
      <c r="DF1" s="82"/>
      <c r="DG1" s="82" t="s">
        <v>29</v>
      </c>
      <c r="DH1" s="82"/>
      <c r="DI1" s="82"/>
      <c r="DJ1" s="82"/>
      <c r="DK1" s="82"/>
      <c r="DL1" s="82" t="s">
        <v>30</v>
      </c>
      <c r="DM1" s="82"/>
      <c r="DN1" s="82"/>
      <c r="DO1" s="82"/>
      <c r="DP1" s="82"/>
      <c r="DQ1" s="82" t="s">
        <v>30</v>
      </c>
      <c r="DR1" s="82"/>
      <c r="DS1" s="82"/>
      <c r="DT1" s="82"/>
      <c r="DU1" s="82"/>
      <c r="DV1" s="82" t="s">
        <v>30</v>
      </c>
      <c r="DW1" s="82"/>
      <c r="DX1" s="82"/>
      <c r="DY1" s="82"/>
      <c r="DZ1" s="82"/>
      <c r="EA1" s="82" t="s">
        <v>30</v>
      </c>
      <c r="EB1" s="82"/>
      <c r="EC1" s="82"/>
      <c r="ED1" s="82"/>
      <c r="EE1" s="82"/>
      <c r="EF1" s="82" t="s">
        <v>30</v>
      </c>
      <c r="EG1" s="82"/>
      <c r="EH1" s="82"/>
      <c r="EI1" s="82"/>
      <c r="EJ1" s="82"/>
      <c r="EK1" s="82" t="s">
        <v>30</v>
      </c>
      <c r="EL1" s="82"/>
      <c r="EM1" s="82"/>
      <c r="EN1" s="82"/>
      <c r="EO1" s="82"/>
      <c r="EP1" s="82" t="s">
        <v>30</v>
      </c>
      <c r="EQ1" s="82"/>
      <c r="ER1" s="82"/>
      <c r="ES1" s="82"/>
      <c r="ET1" s="82"/>
    </row>
    <row r="2" spans="1:150" s="64" customFormat="1" ht="35.9" customHeight="1" x14ac:dyDescent="0.35">
      <c r="A2" s="89"/>
      <c r="B2" s="90"/>
      <c r="C2" s="90"/>
      <c r="D2" s="90"/>
      <c r="E2" s="90"/>
      <c r="F2" s="90"/>
      <c r="G2" s="90"/>
      <c r="H2" s="90"/>
      <c r="I2" s="90"/>
      <c r="J2" s="91"/>
      <c r="K2" s="82" t="s">
        <v>31</v>
      </c>
      <c r="L2" s="82"/>
      <c r="M2" s="82"/>
      <c r="N2" s="82"/>
      <c r="O2" s="82"/>
      <c r="P2" s="82" t="s">
        <v>32</v>
      </c>
      <c r="Q2" s="82"/>
      <c r="R2" s="82"/>
      <c r="S2" s="82"/>
      <c r="T2" s="82"/>
      <c r="U2" s="82" t="s">
        <v>33</v>
      </c>
      <c r="V2" s="82"/>
      <c r="W2" s="82"/>
      <c r="X2" s="82"/>
      <c r="Y2" s="82"/>
      <c r="Z2" s="82" t="s">
        <v>34</v>
      </c>
      <c r="AA2" s="82"/>
      <c r="AB2" s="82"/>
      <c r="AC2" s="82"/>
      <c r="AD2" s="82"/>
      <c r="AE2" s="82" t="s">
        <v>35</v>
      </c>
      <c r="AF2" s="82"/>
      <c r="AG2" s="82"/>
      <c r="AH2" s="82"/>
      <c r="AI2" s="82"/>
      <c r="AJ2" s="82" t="s">
        <v>36</v>
      </c>
      <c r="AK2" s="82"/>
      <c r="AL2" s="82"/>
      <c r="AM2" s="82"/>
      <c r="AN2" s="82"/>
      <c r="AO2" s="82" t="s">
        <v>37</v>
      </c>
      <c r="AP2" s="82"/>
      <c r="AQ2" s="82"/>
      <c r="AR2" s="82"/>
      <c r="AS2" s="82"/>
      <c r="AT2" s="82" t="s">
        <v>31</v>
      </c>
      <c r="AU2" s="82"/>
      <c r="AV2" s="82"/>
      <c r="AW2" s="82"/>
      <c r="AX2" s="82"/>
      <c r="AY2" s="82" t="s">
        <v>32</v>
      </c>
      <c r="AZ2" s="82"/>
      <c r="BA2" s="82"/>
      <c r="BB2" s="82"/>
      <c r="BC2" s="82"/>
      <c r="BD2" s="82" t="s">
        <v>33</v>
      </c>
      <c r="BE2" s="82"/>
      <c r="BF2" s="82"/>
      <c r="BG2" s="82"/>
      <c r="BH2" s="82"/>
      <c r="BI2" s="82" t="s">
        <v>34</v>
      </c>
      <c r="BJ2" s="82"/>
      <c r="BK2" s="82"/>
      <c r="BL2" s="82"/>
      <c r="BM2" s="82"/>
      <c r="BN2" s="82" t="s">
        <v>35</v>
      </c>
      <c r="BO2" s="82"/>
      <c r="BP2" s="82"/>
      <c r="BQ2" s="82"/>
      <c r="BR2" s="82"/>
      <c r="BS2" s="82" t="s">
        <v>36</v>
      </c>
      <c r="BT2" s="82"/>
      <c r="BU2" s="82"/>
      <c r="BV2" s="82"/>
      <c r="BW2" s="82"/>
      <c r="BX2" s="82" t="s">
        <v>37</v>
      </c>
      <c r="BY2" s="82"/>
      <c r="BZ2" s="82"/>
      <c r="CA2" s="82"/>
      <c r="CB2" s="82"/>
      <c r="CC2" s="82" t="s">
        <v>31</v>
      </c>
      <c r="CD2" s="82"/>
      <c r="CE2" s="82"/>
      <c r="CF2" s="82"/>
      <c r="CG2" s="82"/>
      <c r="CH2" s="82" t="s">
        <v>32</v>
      </c>
      <c r="CI2" s="82"/>
      <c r="CJ2" s="82"/>
      <c r="CK2" s="82"/>
      <c r="CL2" s="82"/>
      <c r="CM2" s="82" t="s">
        <v>33</v>
      </c>
      <c r="CN2" s="82"/>
      <c r="CO2" s="82"/>
      <c r="CP2" s="82"/>
      <c r="CQ2" s="82"/>
      <c r="CR2" s="82" t="s">
        <v>34</v>
      </c>
      <c r="CS2" s="82"/>
      <c r="CT2" s="82"/>
      <c r="CU2" s="82"/>
      <c r="CV2" s="82"/>
      <c r="CW2" s="82" t="s">
        <v>35</v>
      </c>
      <c r="CX2" s="82"/>
      <c r="CY2" s="82"/>
      <c r="CZ2" s="82"/>
      <c r="DA2" s="82"/>
      <c r="DB2" s="82" t="s">
        <v>36</v>
      </c>
      <c r="DC2" s="82"/>
      <c r="DD2" s="82"/>
      <c r="DE2" s="82"/>
      <c r="DF2" s="82"/>
      <c r="DG2" s="82" t="s">
        <v>37</v>
      </c>
      <c r="DH2" s="82"/>
      <c r="DI2" s="82"/>
      <c r="DJ2" s="82"/>
      <c r="DK2" s="82"/>
      <c r="DL2" s="82" t="s">
        <v>31</v>
      </c>
      <c r="DM2" s="82"/>
      <c r="DN2" s="82"/>
      <c r="DO2" s="82"/>
      <c r="DP2" s="82"/>
      <c r="DQ2" s="82" t="s">
        <v>32</v>
      </c>
      <c r="DR2" s="82"/>
      <c r="DS2" s="82"/>
      <c r="DT2" s="82"/>
      <c r="DU2" s="82"/>
      <c r="DV2" s="82" t="s">
        <v>33</v>
      </c>
      <c r="DW2" s="82"/>
      <c r="DX2" s="82"/>
      <c r="DY2" s="82"/>
      <c r="DZ2" s="82"/>
      <c r="EA2" s="82" t="s">
        <v>34</v>
      </c>
      <c r="EB2" s="82"/>
      <c r="EC2" s="82"/>
      <c r="ED2" s="82"/>
      <c r="EE2" s="82"/>
      <c r="EF2" s="82" t="s">
        <v>35</v>
      </c>
      <c r="EG2" s="82"/>
      <c r="EH2" s="82"/>
      <c r="EI2" s="82"/>
      <c r="EJ2" s="82"/>
      <c r="EK2" s="82" t="s">
        <v>36</v>
      </c>
      <c r="EL2" s="82"/>
      <c r="EM2" s="82"/>
      <c r="EN2" s="82"/>
      <c r="EO2" s="82"/>
      <c r="EP2" s="82" t="s">
        <v>37</v>
      </c>
      <c r="EQ2" s="82"/>
      <c r="ER2" s="82"/>
      <c r="ES2" s="82"/>
      <c r="ET2" s="82"/>
    </row>
    <row r="3" spans="1:150" s="63" customFormat="1" ht="46" x14ac:dyDescent="0.35">
      <c r="A3" s="68" t="s">
        <v>17</v>
      </c>
      <c r="B3" s="68" t="s">
        <v>18</v>
      </c>
      <c r="C3" s="68" t="s">
        <v>19</v>
      </c>
      <c r="D3" s="68" t="s">
        <v>20</v>
      </c>
      <c r="E3" s="68" t="s">
        <v>21</v>
      </c>
      <c r="F3" s="68" t="s">
        <v>22</v>
      </c>
      <c r="G3" s="68" t="s">
        <v>23</v>
      </c>
      <c r="H3" s="68" t="s">
        <v>24</v>
      </c>
      <c r="I3" s="68" t="s">
        <v>25</v>
      </c>
      <c r="J3" s="68" t="s">
        <v>26</v>
      </c>
      <c r="K3" s="68" t="s">
        <v>38</v>
      </c>
      <c r="L3" s="68" t="s">
        <v>39</v>
      </c>
      <c r="M3" s="68" t="s">
        <v>40</v>
      </c>
      <c r="N3" s="68" t="s">
        <v>41</v>
      </c>
      <c r="O3" s="68" t="s">
        <v>0</v>
      </c>
      <c r="P3" s="68" t="s">
        <v>38</v>
      </c>
      <c r="Q3" s="68" t="s">
        <v>39</v>
      </c>
      <c r="R3" s="68" t="s">
        <v>40</v>
      </c>
      <c r="S3" s="68" t="s">
        <v>41</v>
      </c>
      <c r="T3" s="68" t="s">
        <v>0</v>
      </c>
      <c r="U3" s="68" t="s">
        <v>38</v>
      </c>
      <c r="V3" s="68" t="s">
        <v>39</v>
      </c>
      <c r="W3" s="68" t="s">
        <v>40</v>
      </c>
      <c r="X3" s="68" t="s">
        <v>41</v>
      </c>
      <c r="Y3" s="68" t="s">
        <v>0</v>
      </c>
      <c r="Z3" s="68" t="s">
        <v>38</v>
      </c>
      <c r="AA3" s="68" t="s">
        <v>39</v>
      </c>
      <c r="AB3" s="68" t="s">
        <v>40</v>
      </c>
      <c r="AC3" s="68" t="s">
        <v>41</v>
      </c>
      <c r="AD3" s="68" t="s">
        <v>0</v>
      </c>
      <c r="AE3" s="68" t="s">
        <v>38</v>
      </c>
      <c r="AF3" s="68" t="s">
        <v>39</v>
      </c>
      <c r="AG3" s="68" t="s">
        <v>40</v>
      </c>
      <c r="AH3" s="68" t="s">
        <v>41</v>
      </c>
      <c r="AI3" s="68" t="s">
        <v>0</v>
      </c>
      <c r="AJ3" s="68" t="s">
        <v>38</v>
      </c>
      <c r="AK3" s="68" t="s">
        <v>39</v>
      </c>
      <c r="AL3" s="68" t="s">
        <v>40</v>
      </c>
      <c r="AM3" s="68" t="s">
        <v>41</v>
      </c>
      <c r="AN3" s="68" t="s">
        <v>0</v>
      </c>
      <c r="AO3" s="68" t="s">
        <v>38</v>
      </c>
      <c r="AP3" s="68" t="s">
        <v>39</v>
      </c>
      <c r="AQ3" s="68" t="s">
        <v>40</v>
      </c>
      <c r="AR3" s="68" t="s">
        <v>41</v>
      </c>
      <c r="AS3" s="68" t="s">
        <v>0</v>
      </c>
      <c r="AT3" s="68" t="s">
        <v>38</v>
      </c>
      <c r="AU3" s="68" t="s">
        <v>39</v>
      </c>
      <c r="AV3" s="68" t="s">
        <v>40</v>
      </c>
      <c r="AW3" s="68" t="s">
        <v>41</v>
      </c>
      <c r="AX3" s="68" t="s">
        <v>0</v>
      </c>
      <c r="AY3" s="68" t="s">
        <v>38</v>
      </c>
      <c r="AZ3" s="68" t="s">
        <v>39</v>
      </c>
      <c r="BA3" s="68" t="s">
        <v>40</v>
      </c>
      <c r="BB3" s="68" t="s">
        <v>41</v>
      </c>
      <c r="BC3" s="68" t="s">
        <v>0</v>
      </c>
      <c r="BD3" s="68" t="s">
        <v>38</v>
      </c>
      <c r="BE3" s="68" t="s">
        <v>39</v>
      </c>
      <c r="BF3" s="68" t="s">
        <v>40</v>
      </c>
      <c r="BG3" s="68" t="s">
        <v>41</v>
      </c>
      <c r="BH3" s="68" t="s">
        <v>0</v>
      </c>
      <c r="BI3" s="68" t="s">
        <v>38</v>
      </c>
      <c r="BJ3" s="68" t="s">
        <v>39</v>
      </c>
      <c r="BK3" s="68" t="s">
        <v>40</v>
      </c>
      <c r="BL3" s="68" t="s">
        <v>41</v>
      </c>
      <c r="BM3" s="68" t="s">
        <v>0</v>
      </c>
      <c r="BN3" s="68" t="s">
        <v>38</v>
      </c>
      <c r="BO3" s="68" t="s">
        <v>39</v>
      </c>
      <c r="BP3" s="68" t="s">
        <v>40</v>
      </c>
      <c r="BQ3" s="68" t="s">
        <v>41</v>
      </c>
      <c r="BR3" s="68" t="s">
        <v>0</v>
      </c>
      <c r="BS3" s="68" t="s">
        <v>38</v>
      </c>
      <c r="BT3" s="68" t="s">
        <v>39</v>
      </c>
      <c r="BU3" s="68" t="s">
        <v>40</v>
      </c>
      <c r="BV3" s="68" t="s">
        <v>41</v>
      </c>
      <c r="BW3" s="68" t="s">
        <v>0</v>
      </c>
      <c r="BX3" s="68" t="s">
        <v>38</v>
      </c>
      <c r="BY3" s="68" t="s">
        <v>39</v>
      </c>
      <c r="BZ3" s="68" t="s">
        <v>40</v>
      </c>
      <c r="CA3" s="68" t="s">
        <v>41</v>
      </c>
      <c r="CB3" s="68" t="s">
        <v>0</v>
      </c>
      <c r="CC3" s="68" t="s">
        <v>38</v>
      </c>
      <c r="CD3" s="68" t="s">
        <v>39</v>
      </c>
      <c r="CE3" s="68" t="s">
        <v>40</v>
      </c>
      <c r="CF3" s="68" t="s">
        <v>41</v>
      </c>
      <c r="CG3" s="68" t="s">
        <v>0</v>
      </c>
      <c r="CH3" s="68" t="s">
        <v>38</v>
      </c>
      <c r="CI3" s="68" t="s">
        <v>39</v>
      </c>
      <c r="CJ3" s="68" t="s">
        <v>40</v>
      </c>
      <c r="CK3" s="68" t="s">
        <v>41</v>
      </c>
      <c r="CL3" s="68" t="s">
        <v>0</v>
      </c>
      <c r="CM3" s="68" t="s">
        <v>38</v>
      </c>
      <c r="CN3" s="68" t="s">
        <v>39</v>
      </c>
      <c r="CO3" s="68" t="s">
        <v>40</v>
      </c>
      <c r="CP3" s="68" t="s">
        <v>41</v>
      </c>
      <c r="CQ3" s="68" t="s">
        <v>0</v>
      </c>
      <c r="CR3" s="68" t="s">
        <v>38</v>
      </c>
      <c r="CS3" s="68" t="s">
        <v>39</v>
      </c>
      <c r="CT3" s="68" t="s">
        <v>40</v>
      </c>
      <c r="CU3" s="68" t="s">
        <v>41</v>
      </c>
      <c r="CV3" s="68" t="s">
        <v>0</v>
      </c>
      <c r="CW3" s="68" t="s">
        <v>38</v>
      </c>
      <c r="CX3" s="68" t="s">
        <v>39</v>
      </c>
      <c r="CY3" s="68" t="s">
        <v>40</v>
      </c>
      <c r="CZ3" s="68" t="s">
        <v>41</v>
      </c>
      <c r="DA3" s="68" t="s">
        <v>0</v>
      </c>
      <c r="DB3" s="68" t="s">
        <v>38</v>
      </c>
      <c r="DC3" s="68" t="s">
        <v>39</v>
      </c>
      <c r="DD3" s="68" t="s">
        <v>40</v>
      </c>
      <c r="DE3" s="68" t="s">
        <v>41</v>
      </c>
      <c r="DF3" s="68" t="s">
        <v>0</v>
      </c>
      <c r="DG3" s="68" t="s">
        <v>38</v>
      </c>
      <c r="DH3" s="68" t="s">
        <v>39</v>
      </c>
      <c r="DI3" s="68" t="s">
        <v>40</v>
      </c>
      <c r="DJ3" s="68" t="s">
        <v>41</v>
      </c>
      <c r="DK3" s="68" t="s">
        <v>0</v>
      </c>
      <c r="DL3" s="68" t="s">
        <v>38</v>
      </c>
      <c r="DM3" s="68" t="s">
        <v>39</v>
      </c>
      <c r="DN3" s="68" t="s">
        <v>40</v>
      </c>
      <c r="DO3" s="68" t="s">
        <v>41</v>
      </c>
      <c r="DP3" s="68" t="s">
        <v>0</v>
      </c>
      <c r="DQ3" s="68" t="s">
        <v>38</v>
      </c>
      <c r="DR3" s="68" t="s">
        <v>39</v>
      </c>
      <c r="DS3" s="68" t="s">
        <v>40</v>
      </c>
      <c r="DT3" s="68" t="s">
        <v>41</v>
      </c>
      <c r="DU3" s="68" t="s">
        <v>0</v>
      </c>
      <c r="DV3" s="68" t="s">
        <v>38</v>
      </c>
      <c r="DW3" s="68" t="s">
        <v>39</v>
      </c>
      <c r="DX3" s="68" t="s">
        <v>40</v>
      </c>
      <c r="DY3" s="68" t="s">
        <v>41</v>
      </c>
      <c r="DZ3" s="68" t="s">
        <v>0</v>
      </c>
      <c r="EA3" s="68" t="s">
        <v>38</v>
      </c>
      <c r="EB3" s="68" t="s">
        <v>39</v>
      </c>
      <c r="EC3" s="68" t="s">
        <v>40</v>
      </c>
      <c r="ED3" s="68" t="s">
        <v>41</v>
      </c>
      <c r="EE3" s="68" t="s">
        <v>0</v>
      </c>
      <c r="EF3" s="68" t="s">
        <v>38</v>
      </c>
      <c r="EG3" s="68" t="s">
        <v>39</v>
      </c>
      <c r="EH3" s="68" t="s">
        <v>40</v>
      </c>
      <c r="EI3" s="68" t="s">
        <v>41</v>
      </c>
      <c r="EJ3" s="68" t="s">
        <v>0</v>
      </c>
      <c r="EK3" s="68" t="s">
        <v>38</v>
      </c>
      <c r="EL3" s="68" t="s">
        <v>39</v>
      </c>
      <c r="EM3" s="68" t="s">
        <v>40</v>
      </c>
      <c r="EN3" s="68" t="s">
        <v>41</v>
      </c>
      <c r="EO3" s="68" t="s">
        <v>0</v>
      </c>
      <c r="EP3" s="68" t="s">
        <v>38</v>
      </c>
      <c r="EQ3" s="68" t="s">
        <v>39</v>
      </c>
      <c r="ER3" s="68" t="s">
        <v>40</v>
      </c>
      <c r="ES3" s="68" t="s">
        <v>41</v>
      </c>
      <c r="ET3" s="68" t="s">
        <v>0</v>
      </c>
    </row>
    <row r="4" spans="1:150" s="66" customFormat="1" ht="26.15" customHeight="1" x14ac:dyDescent="0.35">
      <c r="A4" s="65">
        <f>SUM(A5:A1048576)</f>
        <v>0</v>
      </c>
      <c r="B4" s="83" t="s">
        <v>42</v>
      </c>
      <c r="C4" s="84"/>
      <c r="D4" s="84"/>
      <c r="E4" s="84"/>
      <c r="F4" s="84"/>
      <c r="G4" s="84"/>
      <c r="H4" s="84"/>
      <c r="I4" s="84"/>
      <c r="J4" s="85"/>
      <c r="K4" s="65">
        <f t="shared" ref="K4:BV4" si="0">SUM(K5:K1048576)</f>
        <v>0</v>
      </c>
      <c r="L4" s="65">
        <f t="shared" si="0"/>
        <v>0</v>
      </c>
      <c r="M4" s="65">
        <f t="shared" si="0"/>
        <v>0</v>
      </c>
      <c r="N4" s="65">
        <f t="shared" si="0"/>
        <v>0</v>
      </c>
      <c r="O4" s="65">
        <f t="shared" si="0"/>
        <v>0</v>
      </c>
      <c r="P4" s="65">
        <f t="shared" si="0"/>
        <v>0</v>
      </c>
      <c r="Q4" s="65">
        <f t="shared" si="0"/>
        <v>0</v>
      </c>
      <c r="R4" s="65">
        <f t="shared" si="0"/>
        <v>0</v>
      </c>
      <c r="S4" s="65">
        <f t="shared" si="0"/>
        <v>0</v>
      </c>
      <c r="T4" s="65">
        <f t="shared" si="0"/>
        <v>0</v>
      </c>
      <c r="U4" s="65">
        <f t="shared" si="0"/>
        <v>0</v>
      </c>
      <c r="V4" s="65">
        <f t="shared" si="0"/>
        <v>0</v>
      </c>
      <c r="W4" s="65">
        <f t="shared" si="0"/>
        <v>0</v>
      </c>
      <c r="X4" s="65">
        <f t="shared" si="0"/>
        <v>0</v>
      </c>
      <c r="Y4" s="65">
        <f t="shared" si="0"/>
        <v>0</v>
      </c>
      <c r="Z4" s="65">
        <f t="shared" si="0"/>
        <v>0</v>
      </c>
      <c r="AA4" s="65">
        <f t="shared" si="0"/>
        <v>0</v>
      </c>
      <c r="AB4" s="65">
        <f t="shared" si="0"/>
        <v>0</v>
      </c>
      <c r="AC4" s="65">
        <f t="shared" si="0"/>
        <v>0</v>
      </c>
      <c r="AD4" s="65">
        <f t="shared" si="0"/>
        <v>0</v>
      </c>
      <c r="AE4" s="65">
        <f t="shared" si="0"/>
        <v>0</v>
      </c>
      <c r="AF4" s="65">
        <f t="shared" si="0"/>
        <v>0</v>
      </c>
      <c r="AG4" s="65">
        <f t="shared" si="0"/>
        <v>0</v>
      </c>
      <c r="AH4" s="65">
        <f t="shared" si="0"/>
        <v>0</v>
      </c>
      <c r="AI4" s="65">
        <f t="shared" si="0"/>
        <v>0</v>
      </c>
      <c r="AJ4" s="65">
        <f t="shared" si="0"/>
        <v>0</v>
      </c>
      <c r="AK4" s="65">
        <f t="shared" si="0"/>
        <v>0</v>
      </c>
      <c r="AL4" s="65">
        <f t="shared" si="0"/>
        <v>0</v>
      </c>
      <c r="AM4" s="65">
        <f t="shared" si="0"/>
        <v>0</v>
      </c>
      <c r="AN4" s="65">
        <f t="shared" si="0"/>
        <v>0</v>
      </c>
      <c r="AO4" s="65">
        <f t="shared" si="0"/>
        <v>0</v>
      </c>
      <c r="AP4" s="65">
        <f t="shared" si="0"/>
        <v>0</v>
      </c>
      <c r="AQ4" s="65">
        <f t="shared" si="0"/>
        <v>0</v>
      </c>
      <c r="AR4" s="65">
        <f t="shared" si="0"/>
        <v>0</v>
      </c>
      <c r="AS4" s="65">
        <f t="shared" si="0"/>
        <v>0</v>
      </c>
      <c r="AT4" s="65">
        <f t="shared" si="0"/>
        <v>0</v>
      </c>
      <c r="AU4" s="65">
        <f t="shared" si="0"/>
        <v>0</v>
      </c>
      <c r="AV4" s="65">
        <f t="shared" si="0"/>
        <v>0</v>
      </c>
      <c r="AW4" s="65">
        <f t="shared" si="0"/>
        <v>0</v>
      </c>
      <c r="AX4" s="65">
        <f t="shared" si="0"/>
        <v>0</v>
      </c>
      <c r="AY4" s="65">
        <f t="shared" si="0"/>
        <v>0</v>
      </c>
      <c r="AZ4" s="65">
        <f t="shared" si="0"/>
        <v>0</v>
      </c>
      <c r="BA4" s="65">
        <f t="shared" si="0"/>
        <v>0</v>
      </c>
      <c r="BB4" s="65">
        <f t="shared" si="0"/>
        <v>0</v>
      </c>
      <c r="BC4" s="65">
        <f t="shared" si="0"/>
        <v>0</v>
      </c>
      <c r="BD4" s="65">
        <f t="shared" si="0"/>
        <v>0</v>
      </c>
      <c r="BE4" s="65">
        <f t="shared" si="0"/>
        <v>0</v>
      </c>
      <c r="BF4" s="65">
        <f t="shared" si="0"/>
        <v>0</v>
      </c>
      <c r="BG4" s="65">
        <f t="shared" si="0"/>
        <v>0</v>
      </c>
      <c r="BH4" s="65">
        <f t="shared" si="0"/>
        <v>0</v>
      </c>
      <c r="BI4" s="65">
        <f t="shared" si="0"/>
        <v>0</v>
      </c>
      <c r="BJ4" s="65">
        <f t="shared" si="0"/>
        <v>0</v>
      </c>
      <c r="BK4" s="65">
        <f t="shared" si="0"/>
        <v>0</v>
      </c>
      <c r="BL4" s="65">
        <f t="shared" si="0"/>
        <v>0</v>
      </c>
      <c r="BM4" s="65">
        <f t="shared" si="0"/>
        <v>0</v>
      </c>
      <c r="BN4" s="65">
        <f t="shared" si="0"/>
        <v>0</v>
      </c>
      <c r="BO4" s="65">
        <f t="shared" si="0"/>
        <v>0</v>
      </c>
      <c r="BP4" s="65">
        <f t="shared" si="0"/>
        <v>0</v>
      </c>
      <c r="BQ4" s="65">
        <f t="shared" si="0"/>
        <v>0</v>
      </c>
      <c r="BR4" s="65">
        <f t="shared" si="0"/>
        <v>0</v>
      </c>
      <c r="BS4" s="65">
        <f t="shared" si="0"/>
        <v>0</v>
      </c>
      <c r="BT4" s="65">
        <f t="shared" si="0"/>
        <v>0</v>
      </c>
      <c r="BU4" s="65">
        <f t="shared" si="0"/>
        <v>0</v>
      </c>
      <c r="BV4" s="65">
        <f t="shared" si="0"/>
        <v>0</v>
      </c>
      <c r="BW4" s="65">
        <f t="shared" ref="BW4:EH4" si="1">SUM(BW5:BW1048576)</f>
        <v>0</v>
      </c>
      <c r="BX4" s="65">
        <f t="shared" si="1"/>
        <v>0</v>
      </c>
      <c r="BY4" s="65">
        <f t="shared" si="1"/>
        <v>0</v>
      </c>
      <c r="BZ4" s="65">
        <f t="shared" si="1"/>
        <v>0</v>
      </c>
      <c r="CA4" s="65">
        <f t="shared" si="1"/>
        <v>0</v>
      </c>
      <c r="CB4" s="65">
        <f t="shared" si="1"/>
        <v>0</v>
      </c>
      <c r="CC4" s="65">
        <f t="shared" si="1"/>
        <v>0</v>
      </c>
      <c r="CD4" s="65">
        <f t="shared" si="1"/>
        <v>0</v>
      </c>
      <c r="CE4" s="65">
        <f t="shared" si="1"/>
        <v>0</v>
      </c>
      <c r="CF4" s="65">
        <f t="shared" si="1"/>
        <v>0</v>
      </c>
      <c r="CG4" s="65">
        <f t="shared" si="1"/>
        <v>0</v>
      </c>
      <c r="CH4" s="65">
        <f t="shared" si="1"/>
        <v>0</v>
      </c>
      <c r="CI4" s="65">
        <f t="shared" si="1"/>
        <v>0</v>
      </c>
      <c r="CJ4" s="65">
        <f t="shared" si="1"/>
        <v>0</v>
      </c>
      <c r="CK4" s="65">
        <f t="shared" si="1"/>
        <v>0</v>
      </c>
      <c r="CL4" s="65">
        <f t="shared" si="1"/>
        <v>0</v>
      </c>
      <c r="CM4" s="65">
        <f t="shared" si="1"/>
        <v>0</v>
      </c>
      <c r="CN4" s="65">
        <f t="shared" si="1"/>
        <v>0</v>
      </c>
      <c r="CO4" s="65">
        <f t="shared" si="1"/>
        <v>0</v>
      </c>
      <c r="CP4" s="65">
        <f t="shared" si="1"/>
        <v>0</v>
      </c>
      <c r="CQ4" s="65">
        <f t="shared" si="1"/>
        <v>0</v>
      </c>
      <c r="CR4" s="65">
        <f t="shared" si="1"/>
        <v>0</v>
      </c>
      <c r="CS4" s="65">
        <f t="shared" si="1"/>
        <v>0</v>
      </c>
      <c r="CT4" s="65">
        <f t="shared" si="1"/>
        <v>0</v>
      </c>
      <c r="CU4" s="65">
        <f t="shared" si="1"/>
        <v>0</v>
      </c>
      <c r="CV4" s="65">
        <f t="shared" si="1"/>
        <v>0</v>
      </c>
      <c r="CW4" s="65">
        <f t="shared" si="1"/>
        <v>0</v>
      </c>
      <c r="CX4" s="65">
        <f t="shared" si="1"/>
        <v>0</v>
      </c>
      <c r="CY4" s="65">
        <f t="shared" si="1"/>
        <v>0</v>
      </c>
      <c r="CZ4" s="65">
        <f t="shared" si="1"/>
        <v>0</v>
      </c>
      <c r="DA4" s="65">
        <f t="shared" si="1"/>
        <v>0</v>
      </c>
      <c r="DB4" s="65">
        <f t="shared" si="1"/>
        <v>0</v>
      </c>
      <c r="DC4" s="65">
        <f t="shared" si="1"/>
        <v>0</v>
      </c>
      <c r="DD4" s="65">
        <f t="shared" si="1"/>
        <v>0</v>
      </c>
      <c r="DE4" s="65">
        <f t="shared" si="1"/>
        <v>0</v>
      </c>
      <c r="DF4" s="65">
        <f t="shared" si="1"/>
        <v>0</v>
      </c>
      <c r="DG4" s="65">
        <f t="shared" si="1"/>
        <v>0</v>
      </c>
      <c r="DH4" s="65">
        <f t="shared" si="1"/>
        <v>0</v>
      </c>
      <c r="DI4" s="65">
        <f t="shared" si="1"/>
        <v>0</v>
      </c>
      <c r="DJ4" s="65">
        <f t="shared" si="1"/>
        <v>0</v>
      </c>
      <c r="DK4" s="65">
        <f t="shared" si="1"/>
        <v>0</v>
      </c>
      <c r="DL4" s="65">
        <f t="shared" si="1"/>
        <v>0</v>
      </c>
      <c r="DM4" s="65">
        <f t="shared" si="1"/>
        <v>0</v>
      </c>
      <c r="DN4" s="65">
        <f t="shared" si="1"/>
        <v>0</v>
      </c>
      <c r="DO4" s="65">
        <f t="shared" si="1"/>
        <v>0</v>
      </c>
      <c r="DP4" s="65">
        <f t="shared" si="1"/>
        <v>0</v>
      </c>
      <c r="DQ4" s="65">
        <f t="shared" si="1"/>
        <v>0</v>
      </c>
      <c r="DR4" s="65">
        <f t="shared" si="1"/>
        <v>0</v>
      </c>
      <c r="DS4" s="65">
        <f t="shared" si="1"/>
        <v>0</v>
      </c>
      <c r="DT4" s="65">
        <f t="shared" si="1"/>
        <v>0</v>
      </c>
      <c r="DU4" s="65">
        <f t="shared" si="1"/>
        <v>0</v>
      </c>
      <c r="DV4" s="65">
        <f t="shared" si="1"/>
        <v>0</v>
      </c>
      <c r="DW4" s="65">
        <f t="shared" si="1"/>
        <v>0</v>
      </c>
      <c r="DX4" s="65">
        <f t="shared" si="1"/>
        <v>0</v>
      </c>
      <c r="DY4" s="65">
        <f t="shared" si="1"/>
        <v>0</v>
      </c>
      <c r="DZ4" s="65">
        <f t="shared" si="1"/>
        <v>0</v>
      </c>
      <c r="EA4" s="65">
        <f t="shared" si="1"/>
        <v>0</v>
      </c>
      <c r="EB4" s="65">
        <f t="shared" si="1"/>
        <v>0</v>
      </c>
      <c r="EC4" s="65">
        <f t="shared" si="1"/>
        <v>0</v>
      </c>
      <c r="ED4" s="65">
        <f t="shared" si="1"/>
        <v>0</v>
      </c>
      <c r="EE4" s="65">
        <f t="shared" si="1"/>
        <v>0</v>
      </c>
      <c r="EF4" s="65">
        <f t="shared" si="1"/>
        <v>0</v>
      </c>
      <c r="EG4" s="65">
        <f t="shared" si="1"/>
        <v>0</v>
      </c>
      <c r="EH4" s="65">
        <f t="shared" si="1"/>
        <v>0</v>
      </c>
      <c r="EI4" s="65">
        <f t="shared" ref="EI4:ET4" si="2">SUM(EI5:EI1048576)</f>
        <v>0</v>
      </c>
      <c r="EJ4" s="65">
        <f t="shared" si="2"/>
        <v>0</v>
      </c>
      <c r="EK4" s="65">
        <f t="shared" si="2"/>
        <v>0</v>
      </c>
      <c r="EL4" s="65">
        <f t="shared" si="2"/>
        <v>0</v>
      </c>
      <c r="EM4" s="65">
        <f t="shared" si="2"/>
        <v>0</v>
      </c>
      <c r="EN4" s="65">
        <f t="shared" si="2"/>
        <v>0</v>
      </c>
      <c r="EO4" s="65">
        <f t="shared" si="2"/>
        <v>0</v>
      </c>
      <c r="EP4" s="65">
        <f t="shared" si="2"/>
        <v>0</v>
      </c>
      <c r="EQ4" s="65">
        <f t="shared" si="2"/>
        <v>0</v>
      </c>
      <c r="ER4" s="65">
        <f t="shared" si="2"/>
        <v>0</v>
      </c>
      <c r="ES4" s="65">
        <f t="shared" si="2"/>
        <v>0</v>
      </c>
      <c r="ET4" s="65">
        <f t="shared" si="2"/>
        <v>0</v>
      </c>
    </row>
    <row r="5" spans="1:150" ht="11.5" x14ac:dyDescent="0.35">
      <c r="A5" s="118"/>
      <c r="B5" s="118"/>
      <c r="C5" s="118"/>
      <c r="D5" s="118"/>
      <c r="E5" s="118"/>
      <c r="F5" s="118"/>
      <c r="G5" s="118"/>
      <c r="H5" s="119"/>
      <c r="I5" s="120"/>
      <c r="J5" s="119"/>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118"/>
      <c r="CG5" s="118"/>
      <c r="CH5" s="118"/>
      <c r="CI5" s="118"/>
      <c r="CJ5" s="118"/>
      <c r="CK5" s="118"/>
      <c r="CL5" s="118"/>
      <c r="CM5" s="118"/>
      <c r="CN5" s="118"/>
      <c r="CO5" s="118"/>
      <c r="CP5" s="118"/>
      <c r="CQ5" s="118"/>
      <c r="CR5" s="118"/>
      <c r="CS5" s="118"/>
      <c r="CT5" s="118"/>
      <c r="CU5" s="118"/>
      <c r="CV5" s="118"/>
      <c r="CW5" s="118"/>
      <c r="CX5" s="118"/>
      <c r="CY5" s="118"/>
      <c r="CZ5" s="118"/>
      <c r="DA5" s="118"/>
      <c r="DB5" s="118"/>
      <c r="DC5" s="118"/>
      <c r="DD5" s="118"/>
      <c r="DE5" s="118"/>
      <c r="DF5" s="118"/>
      <c r="DG5" s="118"/>
      <c r="DH5" s="118"/>
      <c r="DI5" s="118"/>
      <c r="DJ5" s="118"/>
      <c r="DK5" s="118"/>
      <c r="DL5" s="118"/>
      <c r="DM5" s="118"/>
      <c r="DN5" s="118"/>
      <c r="DO5" s="118"/>
      <c r="DP5" s="118"/>
      <c r="DQ5" s="118"/>
      <c r="DR5" s="118"/>
      <c r="DS5" s="118"/>
      <c r="DT5" s="118"/>
      <c r="DU5" s="118"/>
      <c r="DV5" s="118"/>
      <c r="DW5" s="118"/>
      <c r="DX5" s="118"/>
      <c r="DY5" s="118"/>
      <c r="DZ5" s="118"/>
      <c r="EA5" s="118"/>
      <c r="EB5" s="118"/>
      <c r="EC5" s="118"/>
      <c r="ED5" s="118"/>
      <c r="EE5" s="118"/>
      <c r="EF5" s="118"/>
      <c r="EG5" s="118"/>
      <c r="EH5" s="118"/>
      <c r="EI5" s="118"/>
      <c r="EJ5" s="118"/>
      <c r="EK5" s="118"/>
      <c r="EL5" s="118"/>
      <c r="EM5" s="118"/>
      <c r="EN5" s="118"/>
      <c r="EO5" s="118"/>
      <c r="EP5" s="118"/>
      <c r="EQ5" s="118"/>
      <c r="ER5" s="118"/>
      <c r="ES5" s="118"/>
      <c r="ET5" s="118"/>
    </row>
    <row r="6" spans="1:150" ht="11.5" x14ac:dyDescent="0.35"/>
    <row r="7" spans="1:150" ht="11.5" x14ac:dyDescent="0.35"/>
    <row r="8" spans="1:150" ht="11.5" x14ac:dyDescent="0.35"/>
    <row r="9" spans="1:150" ht="11.5" x14ac:dyDescent="0.35"/>
    <row r="10" spans="1:150" ht="11.5" x14ac:dyDescent="0.35"/>
    <row r="11" spans="1:150" ht="11.5" x14ac:dyDescent="0.35"/>
    <row r="12" spans="1:150" ht="11.5" x14ac:dyDescent="0.35"/>
    <row r="13" spans="1:150" ht="11.5" x14ac:dyDescent="0.35"/>
    <row r="14" spans="1:150" ht="11.5" x14ac:dyDescent="0.35"/>
    <row r="15" spans="1:150" ht="11.5" x14ac:dyDescent="0.35"/>
    <row r="16" spans="1:150" ht="11.5" x14ac:dyDescent="0.35"/>
    <row r="17" ht="11.5" x14ac:dyDescent="0.35"/>
    <row r="18" ht="11.5" x14ac:dyDescent="0.35"/>
    <row r="19" ht="11.5" x14ac:dyDescent="0.35"/>
    <row r="20" ht="11.5" x14ac:dyDescent="0.35"/>
    <row r="21" ht="11.5" x14ac:dyDescent="0.35"/>
    <row r="22" ht="11.5" x14ac:dyDescent="0.35"/>
    <row r="23" ht="11.5" x14ac:dyDescent="0.35"/>
    <row r="24" ht="11.5" x14ac:dyDescent="0.35"/>
    <row r="25" ht="11.5" x14ac:dyDescent="0.35"/>
    <row r="26" ht="11.5" x14ac:dyDescent="0.35"/>
    <row r="27" ht="11.5" x14ac:dyDescent="0.35"/>
    <row r="28" ht="11.5" x14ac:dyDescent="0.35"/>
    <row r="29" ht="11.5" x14ac:dyDescent="0.35"/>
    <row r="30" ht="11.5" x14ac:dyDescent="0.35"/>
    <row r="31" ht="11.5" x14ac:dyDescent="0.35"/>
    <row r="32" ht="11.5" x14ac:dyDescent="0.35"/>
    <row r="33" ht="11.5" x14ac:dyDescent="0.35"/>
    <row r="34" ht="11.5" x14ac:dyDescent="0.35"/>
    <row r="35" ht="11.5" x14ac:dyDescent="0.35"/>
    <row r="36" ht="11.5" x14ac:dyDescent="0.35"/>
    <row r="37" ht="11.5" x14ac:dyDescent="0.35"/>
    <row r="38" ht="11.5" x14ac:dyDescent="0.35"/>
    <row r="39" ht="11.5" x14ac:dyDescent="0.35"/>
    <row r="40" ht="11.5" x14ac:dyDescent="0.35"/>
    <row r="41" ht="11.5" x14ac:dyDescent="0.35"/>
    <row r="42" ht="11.5" x14ac:dyDescent="0.35"/>
    <row r="43" ht="11.5" x14ac:dyDescent="0.35"/>
    <row r="44" ht="11.5" x14ac:dyDescent="0.35"/>
    <row r="45" ht="11.5" x14ac:dyDescent="0.35"/>
    <row r="46" ht="11.5" x14ac:dyDescent="0.35"/>
    <row r="47" ht="11.5" x14ac:dyDescent="0.35"/>
    <row r="48" ht="11.5" x14ac:dyDescent="0.35"/>
    <row r="49" ht="11.5" x14ac:dyDescent="0.35"/>
    <row r="50" ht="11.5" x14ac:dyDescent="0.35"/>
    <row r="51" ht="11.5" x14ac:dyDescent="0.35"/>
    <row r="52" ht="11.5" x14ac:dyDescent="0.35"/>
    <row r="53" ht="11.5" x14ac:dyDescent="0.35"/>
    <row r="54" ht="11.5" x14ac:dyDescent="0.35"/>
    <row r="55" ht="11.5" x14ac:dyDescent="0.35"/>
    <row r="56" ht="11.5" x14ac:dyDescent="0.35"/>
    <row r="57" ht="11.5" x14ac:dyDescent="0.35"/>
    <row r="58" ht="11.5" x14ac:dyDescent="0.35"/>
    <row r="59" ht="11.5" x14ac:dyDescent="0.35"/>
    <row r="60" ht="11.5" x14ac:dyDescent="0.35"/>
    <row r="61" ht="11.5" x14ac:dyDescent="0.35"/>
    <row r="62" ht="11.5" x14ac:dyDescent="0.35"/>
    <row r="63" ht="11.5" x14ac:dyDescent="0.35"/>
    <row r="64" ht="11.5" x14ac:dyDescent="0.35"/>
    <row r="65" ht="11.5" x14ac:dyDescent="0.35"/>
    <row r="66" ht="11.5" x14ac:dyDescent="0.35"/>
    <row r="67" ht="11.5" x14ac:dyDescent="0.35"/>
    <row r="68" ht="11.5" x14ac:dyDescent="0.35"/>
    <row r="69" ht="11.5" x14ac:dyDescent="0.35"/>
    <row r="70" ht="11.5" x14ac:dyDescent="0.35"/>
    <row r="71" ht="11.5" x14ac:dyDescent="0.35"/>
    <row r="72" ht="11.5" x14ac:dyDescent="0.35"/>
    <row r="73" ht="11.5" x14ac:dyDescent="0.35"/>
    <row r="74" ht="11.5" x14ac:dyDescent="0.35"/>
    <row r="75" ht="11.5" x14ac:dyDescent="0.35"/>
    <row r="76" ht="11.5" x14ac:dyDescent="0.35"/>
    <row r="77" ht="11.5" x14ac:dyDescent="0.35"/>
    <row r="78" ht="11.5" x14ac:dyDescent="0.35"/>
    <row r="79" ht="11.5" x14ac:dyDescent="0.35"/>
    <row r="80" ht="11.5" x14ac:dyDescent="0.35"/>
    <row r="81" ht="11.5" x14ac:dyDescent="0.35"/>
    <row r="82" ht="11.5" x14ac:dyDescent="0.35"/>
    <row r="83" ht="11.5" x14ac:dyDescent="0.35"/>
    <row r="84" ht="11.5" x14ac:dyDescent="0.35"/>
    <row r="85" ht="11.5" x14ac:dyDescent="0.35"/>
    <row r="86" ht="11.5" x14ac:dyDescent="0.35"/>
    <row r="87" ht="11.5" x14ac:dyDescent="0.35"/>
    <row r="88" ht="11.5" x14ac:dyDescent="0.35"/>
    <row r="89" ht="11.5" x14ac:dyDescent="0.35"/>
    <row r="90" ht="11.5" x14ac:dyDescent="0.35"/>
    <row r="91" ht="11.5" x14ac:dyDescent="0.35"/>
    <row r="92" ht="11.5" x14ac:dyDescent="0.35"/>
    <row r="93" ht="11.5" x14ac:dyDescent="0.35"/>
    <row r="94" ht="11.5" x14ac:dyDescent="0.35"/>
    <row r="95" ht="11.5" x14ac:dyDescent="0.35"/>
    <row r="96" ht="11.5" x14ac:dyDescent="0.35"/>
    <row r="97" ht="11.5" x14ac:dyDescent="0.35"/>
    <row r="98" ht="11.5" x14ac:dyDescent="0.35"/>
    <row r="99" ht="11.5" x14ac:dyDescent="0.35"/>
  </sheetData>
  <sheetProtection algorithmName="SHA-512" hashValue="5F8vCdmS0LymbGPrmqtuewDvJKZkEOTAg2ewvGt8N3IZi3aH2uqiqLNibGZVqvLPB4GGBUCk3ILvKpqMPZ4Liw==" saltValue="Y9slxfZ+V1x72OOzPm5yrA==" spinCount="100000" sheet="1" objects="1" scenarios="1"/>
  <mergeCells count="58">
    <mergeCell ref="B4:J4"/>
    <mergeCell ref="A1:J2"/>
    <mergeCell ref="EP1:ET1"/>
    <mergeCell ref="DL2:DP2"/>
    <mergeCell ref="DQ2:DU2"/>
    <mergeCell ref="DV2:DZ2"/>
    <mergeCell ref="EA2:EE2"/>
    <mergeCell ref="EF2:EJ2"/>
    <mergeCell ref="EK2:EO2"/>
    <mergeCell ref="EP2:ET2"/>
    <mergeCell ref="DL1:DP1"/>
    <mergeCell ref="DQ1:DU1"/>
    <mergeCell ref="DV1:DZ1"/>
    <mergeCell ref="EA1:EE1"/>
    <mergeCell ref="EF1:EJ1"/>
    <mergeCell ref="EK1:EO1"/>
    <mergeCell ref="CW1:DA1"/>
    <mergeCell ref="DB1:DF1"/>
    <mergeCell ref="DG1:DK1"/>
    <mergeCell ref="CC2:CG2"/>
    <mergeCell ref="CH2:CL2"/>
    <mergeCell ref="CM2:CQ2"/>
    <mergeCell ref="CR2:CV2"/>
    <mergeCell ref="CW2:DA2"/>
    <mergeCell ref="DB2:DF2"/>
    <mergeCell ref="DG2:DK2"/>
    <mergeCell ref="CR1:CV1"/>
    <mergeCell ref="BS2:BW2"/>
    <mergeCell ref="BX2:CB2"/>
    <mergeCell ref="CC1:CG1"/>
    <mergeCell ref="CH1:CL1"/>
    <mergeCell ref="CM1:CQ1"/>
    <mergeCell ref="BD1:BH1"/>
    <mergeCell ref="BI1:BM1"/>
    <mergeCell ref="BN1:BR1"/>
    <mergeCell ref="BS1:BW1"/>
    <mergeCell ref="BX1:CB1"/>
    <mergeCell ref="AT2:AX2"/>
    <mergeCell ref="AY2:BC2"/>
    <mergeCell ref="BD2:BH2"/>
    <mergeCell ref="BI2:BM2"/>
    <mergeCell ref="BN2:BR2"/>
    <mergeCell ref="AY1:BC1"/>
    <mergeCell ref="K2:O2"/>
    <mergeCell ref="P2:T2"/>
    <mergeCell ref="U2:Y2"/>
    <mergeCell ref="Z2:AD2"/>
    <mergeCell ref="AE2:AI2"/>
    <mergeCell ref="K1:O1"/>
    <mergeCell ref="P1:T1"/>
    <mergeCell ref="U1:Y1"/>
    <mergeCell ref="Z1:AD1"/>
    <mergeCell ref="AE1:AI1"/>
    <mergeCell ref="AJ1:AN1"/>
    <mergeCell ref="AJ2:AN2"/>
    <mergeCell ref="AO1:AS1"/>
    <mergeCell ref="AO2:AS2"/>
    <mergeCell ref="AT1:AX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CBCC2-68D9-4362-9AB6-F448D15C259C}">
  <dimension ref="A1:M68"/>
  <sheetViews>
    <sheetView showGridLines="0" zoomScaleNormal="100" workbookViewId="0">
      <selection activeCell="A3" sqref="A3:D4"/>
    </sheetView>
  </sheetViews>
  <sheetFormatPr defaultColWidth="0" defaultRowHeight="12.5" zeroHeight="1" x14ac:dyDescent="0.35"/>
  <cols>
    <col min="1" max="1" width="39.83203125" style="57" customWidth="1"/>
    <col min="2" max="2" width="6.5" style="57" customWidth="1"/>
    <col min="3" max="10" width="9" style="57" customWidth="1"/>
    <col min="11" max="13" width="5.5" style="57" customWidth="1"/>
    <col min="14" max="16384" width="5.5" style="57" hidden="1"/>
  </cols>
  <sheetData>
    <row r="1" spans="1:4" x14ac:dyDescent="0.35"/>
    <row r="2" spans="1:4" ht="46.5" customHeight="1" x14ac:dyDescent="0.35"/>
    <row r="3" spans="1:4" x14ac:dyDescent="0.35">
      <c r="A3" s="92" t="s">
        <v>43</v>
      </c>
      <c r="B3" s="92"/>
      <c r="C3" s="92"/>
      <c r="D3" s="92"/>
    </row>
    <row r="4" spans="1:4" x14ac:dyDescent="0.35">
      <c r="A4" s="92"/>
      <c r="B4" s="92"/>
      <c r="C4" s="92"/>
      <c r="D4" s="92"/>
    </row>
    <row r="5" spans="1:4" ht="13" x14ac:dyDescent="0.35">
      <c r="A5" s="93" t="s">
        <v>44</v>
      </c>
      <c r="B5" s="93"/>
      <c r="C5" s="93"/>
    </row>
    <row r="6" spans="1:4" x14ac:dyDescent="0.35"/>
    <row r="7" spans="1:4" x14ac:dyDescent="0.35"/>
    <row r="8" spans="1:4" ht="15.5" x14ac:dyDescent="0.35">
      <c r="A8" s="60" t="s">
        <v>45</v>
      </c>
      <c r="B8" s="61">
        <f>'INPUT (reguladores)'!A4</f>
        <v>0</v>
      </c>
    </row>
    <row r="9" spans="1:4" x14ac:dyDescent="0.35">
      <c r="B9" s="59"/>
    </row>
    <row r="10" spans="1:4" ht="13" x14ac:dyDescent="0.35">
      <c r="A10" s="69" t="s">
        <v>46</v>
      </c>
      <c r="B10" s="59"/>
    </row>
    <row r="11" spans="1:4" x14ac:dyDescent="0.35">
      <c r="A11" s="13" t="s">
        <v>47</v>
      </c>
      <c r="B11" s="59">
        <f>COUNTIF('INPUT (reguladores)'!$D$5:$D$100,'Output para los reguladores'!A11)</f>
        <v>0</v>
      </c>
    </row>
    <row r="12" spans="1:4" x14ac:dyDescent="0.35">
      <c r="A12" s="13" t="s">
        <v>48</v>
      </c>
      <c r="B12" s="59">
        <f>COUNTIF('INPUT (reguladores)'!$D$5:$D$100,'Output para los reguladores'!A12)</f>
        <v>0</v>
      </c>
    </row>
    <row r="13" spans="1:4" x14ac:dyDescent="0.35">
      <c r="A13" s="13" t="s">
        <v>49</v>
      </c>
      <c r="B13" s="59">
        <f>COUNTIF('INPUT (reguladores)'!$D$5:$D$100,'Output para los reguladores'!A13)</f>
        <v>0</v>
      </c>
    </row>
    <row r="14" spans="1:4" x14ac:dyDescent="0.35">
      <c r="A14" s="13" t="s">
        <v>50</v>
      </c>
      <c r="B14" s="59">
        <f>COUNTIF('INPUT (reguladores)'!$D$5:$D$100,'Output para los reguladores'!A14)</f>
        <v>0</v>
      </c>
    </row>
    <row r="15" spans="1:4" x14ac:dyDescent="0.35">
      <c r="A15" s="13" t="s">
        <v>51</v>
      </c>
      <c r="B15" s="59">
        <f>COUNTIF('INPUT (reguladores)'!$D$5:$D$100,'Output para los reguladores'!A15)</f>
        <v>0</v>
      </c>
    </row>
    <row r="16" spans="1:4" x14ac:dyDescent="0.35">
      <c r="A16" s="13" t="s">
        <v>52</v>
      </c>
      <c r="B16" s="59">
        <f>COUNTIF('INPUT (reguladores)'!$D$5:$D$100,'Output para los reguladores'!A16)</f>
        <v>0</v>
      </c>
    </row>
    <row r="17" spans="1:2" x14ac:dyDescent="0.35">
      <c r="A17" s="13" t="s">
        <v>53</v>
      </c>
      <c r="B17" s="59">
        <f>COUNTIF('INPUT (reguladores)'!$D$5:$D$100,'Output para los reguladores'!A17)</f>
        <v>0</v>
      </c>
    </row>
    <row r="18" spans="1:2" x14ac:dyDescent="0.35">
      <c r="B18" s="59"/>
    </row>
    <row r="19" spans="1:2" x14ac:dyDescent="0.35">
      <c r="B19" s="59"/>
    </row>
    <row r="20" spans="1:2" x14ac:dyDescent="0.35"/>
    <row r="21" spans="1:2" x14ac:dyDescent="0.35"/>
    <row r="22" spans="1:2" x14ac:dyDescent="0.35"/>
    <row r="23" spans="1:2" x14ac:dyDescent="0.35"/>
    <row r="24" spans="1:2" ht="13" x14ac:dyDescent="0.35">
      <c r="A24" s="69" t="s">
        <v>54</v>
      </c>
      <c r="B24" s="59"/>
    </row>
    <row r="25" spans="1:2" x14ac:dyDescent="0.35">
      <c r="A25" s="13" t="s">
        <v>55</v>
      </c>
      <c r="B25" s="59">
        <f>COUNTIF('INPUT (reguladores)'!$E$5:$E$100,'Output para los reguladores'!A25)</f>
        <v>0</v>
      </c>
    </row>
    <row r="26" spans="1:2" x14ac:dyDescent="0.35">
      <c r="A26" s="13" t="s">
        <v>56</v>
      </c>
      <c r="B26" s="59">
        <f>COUNTIF('INPUT (reguladores)'!$E$5:$E$100,'Output para los reguladores'!A26)</f>
        <v>0</v>
      </c>
    </row>
    <row r="27" spans="1:2" x14ac:dyDescent="0.35">
      <c r="A27" s="13" t="s">
        <v>57</v>
      </c>
      <c r="B27" s="59">
        <f>COUNTIF('INPUT (reguladores)'!$E$5:$E$100,'Output para los reguladores'!A27)</f>
        <v>0</v>
      </c>
    </row>
    <row r="28" spans="1:2" x14ac:dyDescent="0.35"/>
    <row r="29" spans="1:2" x14ac:dyDescent="0.35"/>
    <row r="30" spans="1:2" x14ac:dyDescent="0.35"/>
    <row r="31" spans="1:2" x14ac:dyDescent="0.35"/>
    <row r="32" spans="1:2" x14ac:dyDescent="0.35"/>
    <row r="33" spans="1:2" x14ac:dyDescent="0.35"/>
    <row r="34" spans="1:2" x14ac:dyDescent="0.35"/>
    <row r="35" spans="1:2" x14ac:dyDescent="0.35"/>
    <row r="36" spans="1:2" ht="46.4" customHeight="1" x14ac:dyDescent="0.35">
      <c r="A36" s="70" t="s">
        <v>58</v>
      </c>
    </row>
    <row r="37" spans="1:2" x14ac:dyDescent="0.35">
      <c r="A37" s="58" t="s">
        <v>59</v>
      </c>
      <c r="B37" s="59">
        <f>COUNTIF('INPUT (reguladores)'!$F$5:$F$100,'Output para los reguladores'!A37)</f>
        <v>0</v>
      </c>
    </row>
    <row r="38" spans="1:2" x14ac:dyDescent="0.35">
      <c r="A38" s="58" t="s">
        <v>60</v>
      </c>
      <c r="B38" s="59">
        <f>COUNTIF('INPUT (reguladores)'!$F$5:$F$100,'Output para los reguladores'!A38)</f>
        <v>0</v>
      </c>
    </row>
    <row r="39" spans="1:2" x14ac:dyDescent="0.35">
      <c r="A39" s="58" t="s">
        <v>61</v>
      </c>
      <c r="B39" s="59">
        <f>COUNTIF('INPUT (reguladores)'!$F$5:$F$100,'Output para los reguladores'!A39)</f>
        <v>0</v>
      </c>
    </row>
    <row r="40" spans="1:2" x14ac:dyDescent="0.35">
      <c r="A40" s="58" t="s">
        <v>62</v>
      </c>
      <c r="B40" s="59">
        <f>COUNTIF('INPUT (reguladores)'!$F$5:$F$100,'Output para los reguladores'!A40)</f>
        <v>0</v>
      </c>
    </row>
    <row r="41" spans="1:2" x14ac:dyDescent="0.35">
      <c r="A41" s="58" t="s">
        <v>63</v>
      </c>
      <c r="B41" s="59">
        <f>COUNTIF('INPUT (reguladores)'!$F$5:$F$100,'Output para los reguladores'!A41)</f>
        <v>0</v>
      </c>
    </row>
    <row r="42" spans="1:2" x14ac:dyDescent="0.35"/>
    <row r="43" spans="1:2" x14ac:dyDescent="0.35"/>
    <row r="44" spans="1:2" x14ac:dyDescent="0.35"/>
    <row r="45" spans="1:2" x14ac:dyDescent="0.35"/>
    <row r="46" spans="1:2" x14ac:dyDescent="0.35"/>
    <row r="47" spans="1:2" x14ac:dyDescent="0.35"/>
    <row r="48" spans="1:2" x14ac:dyDescent="0.35"/>
    <row r="49" spans="1:2" x14ac:dyDescent="0.35"/>
    <row r="50" spans="1:2" x14ac:dyDescent="0.35"/>
    <row r="51" spans="1:2" x14ac:dyDescent="0.35"/>
    <row r="52" spans="1:2" ht="51.65" customHeight="1" x14ac:dyDescent="0.35">
      <c r="A52" s="70" t="s">
        <v>58</v>
      </c>
    </row>
    <row r="53" spans="1:2" x14ac:dyDescent="0.35">
      <c r="A53" s="58" t="s">
        <v>64</v>
      </c>
      <c r="B53" s="59">
        <f>COUNTIF('INPUT (reguladores)'!$G$5:$G$100,'Output para los reguladores'!A53)</f>
        <v>0</v>
      </c>
    </row>
    <row r="54" spans="1:2" x14ac:dyDescent="0.35">
      <c r="A54" s="58" t="s">
        <v>65</v>
      </c>
      <c r="B54" s="59">
        <f>COUNTIF('INPUT (reguladores)'!$G$5:$G$100,'Output para los reguladores'!A54)</f>
        <v>0</v>
      </c>
    </row>
    <row r="55" spans="1:2" x14ac:dyDescent="0.35">
      <c r="A55" s="58" t="s">
        <v>66</v>
      </c>
      <c r="B55" s="59">
        <f>COUNTIF('INPUT (reguladores)'!$G$5:$G$100,'Output para los reguladores'!A55)</f>
        <v>0</v>
      </c>
    </row>
    <row r="56" spans="1:2" x14ac:dyDescent="0.35">
      <c r="A56" s="58" t="s">
        <v>67</v>
      </c>
      <c r="B56" s="59">
        <f>COUNTIF('INPUT (reguladores)'!$G$5:$G$100,'Output para los reguladores'!A56)</f>
        <v>0</v>
      </c>
    </row>
    <row r="57" spans="1:2" x14ac:dyDescent="0.35">
      <c r="A57" s="58" t="s">
        <v>68</v>
      </c>
      <c r="B57" s="59">
        <f>COUNTIF('INPUT (reguladores)'!$G$5:$G$100,'Output para los reguladores'!A57)</f>
        <v>0</v>
      </c>
    </row>
    <row r="58" spans="1:2" x14ac:dyDescent="0.35"/>
    <row r="59" spans="1:2" x14ac:dyDescent="0.35"/>
    <row r="60" spans="1:2" x14ac:dyDescent="0.35"/>
    <row r="61" spans="1:2" x14ac:dyDescent="0.35"/>
    <row r="62" spans="1:2" x14ac:dyDescent="0.35"/>
    <row r="63" spans="1:2" x14ac:dyDescent="0.35"/>
    <row r="64" spans="1:2" ht="24.75" customHeight="1" x14ac:dyDescent="0.35"/>
    <row r="65" x14ac:dyDescent="0.35"/>
    <row r="66" x14ac:dyDescent="0.35"/>
    <row r="67" x14ac:dyDescent="0.35"/>
    <row r="68" x14ac:dyDescent="0.35"/>
  </sheetData>
  <sheetProtection algorithmName="SHA-512" hashValue="0K+XWe5QIafKVD6TZ1g6rhtnCa0CUfdvK6avIefWehnQjMOwvvJ6JI0TpL5s45PcDNlC64zP3gRYX3eUpNjX0Q==" saltValue="aZfIdpsUfNwi5AyLHzLxDA==" spinCount="100000" sheet="1" scenarios="1"/>
  <mergeCells count="2">
    <mergeCell ref="A3:D4"/>
    <mergeCell ref="A5:C5"/>
  </mergeCells>
  <pageMargins left="0.25" right="0.25" top="0.75" bottom="0.75" header="0.3" footer="0.3"/>
  <pageSetup orientation="landscape" horizontalDpi="360" verticalDpi="360" r:id="rId1"/>
  <headerFooter>
    <oddHeader>&amp;L&amp;"Arial,Regular"&amp;8&amp;K04+000FeMa-Meter: Access and Usage 1B (for regulators)&amp;R&amp;"Arial,Regular"&amp;8&amp;K04+000Insurers' profiles</oddHeader>
    <oddFooter>&amp;L&amp;"Arial,Regular"&amp;8&amp;K04+000Developed by: Access to Insurance Initiative&amp;C&amp;"Arial,Regular"&amp;8&amp;K04+000
https://www.a2ii.org/en/home&amp;R&amp;"Arial,Regular"&amp;8&amp;K04+000&amp;P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FAAB-174B-4ABA-9BEE-048E9A50F25E}">
  <dimension ref="A1:U95"/>
  <sheetViews>
    <sheetView showGridLines="0" zoomScaleNormal="100" workbookViewId="0">
      <selection activeCell="A6" sqref="A6:H17"/>
    </sheetView>
  </sheetViews>
  <sheetFormatPr defaultColWidth="0" defaultRowHeight="12.5" zeroHeight="1" x14ac:dyDescent="0.25"/>
  <cols>
    <col min="1" max="1" width="14.5" style="1" customWidth="1"/>
    <col min="2" max="2" width="17" style="1" customWidth="1"/>
    <col min="3" max="3" width="16.5" style="4" customWidth="1"/>
    <col min="4" max="8" width="15" style="1" customWidth="1"/>
    <col min="9" max="9" width="2.5" style="8" customWidth="1"/>
    <col min="10" max="10" width="5.08203125" style="1" bestFit="1" customWidth="1"/>
    <col min="11" max="11" width="21" style="1" bestFit="1" customWidth="1"/>
    <col min="12" max="12" width="26.5" style="1" customWidth="1"/>
    <col min="13" max="17" width="8" style="1" customWidth="1"/>
    <col min="18" max="21" width="9" style="1" customWidth="1"/>
    <col min="22" max="16384" width="9" style="1" hidden="1"/>
  </cols>
  <sheetData>
    <row r="1" spans="1:17" ht="25.4" customHeight="1" x14ac:dyDescent="0.25">
      <c r="A1" s="8"/>
      <c r="D1" s="9"/>
      <c r="E1" s="94"/>
      <c r="F1" s="94"/>
      <c r="G1" s="3"/>
    </row>
    <row r="2" spans="1:17" ht="23.15" customHeight="1" x14ac:dyDescent="0.25">
      <c r="B2" s="10"/>
      <c r="C2" s="10"/>
      <c r="D2" s="11"/>
      <c r="E2" s="12"/>
      <c r="F2" s="11"/>
      <c r="G2" s="12"/>
    </row>
    <row r="3" spans="1:17" ht="23.15" customHeight="1" x14ac:dyDescent="0.25">
      <c r="A3" s="114" t="s">
        <v>43</v>
      </c>
      <c r="B3" s="114"/>
      <c r="C3" s="114"/>
      <c r="D3" s="114"/>
      <c r="E3" s="12"/>
      <c r="F3" s="11"/>
      <c r="G3" s="12"/>
    </row>
    <row r="4" spans="1:17" ht="25.5" customHeight="1" x14ac:dyDescent="0.25">
      <c r="A4" s="114"/>
      <c r="B4" s="114"/>
      <c r="C4" s="114"/>
      <c r="D4" s="114"/>
      <c r="E4" s="2"/>
      <c r="F4" s="2"/>
      <c r="G4" s="2"/>
      <c r="H4" s="2"/>
    </row>
    <row r="5" spans="1:17" ht="29.25" customHeight="1" x14ac:dyDescent="0.25">
      <c r="A5" s="102" t="s">
        <v>69</v>
      </c>
      <c r="B5" s="102"/>
      <c r="C5" s="102"/>
      <c r="D5" s="102"/>
      <c r="E5" s="102"/>
      <c r="F5" s="102"/>
      <c r="G5" s="102"/>
      <c r="H5" s="102"/>
      <c r="J5" s="95" t="s">
        <v>71</v>
      </c>
      <c r="K5" s="95"/>
      <c r="L5" s="95"/>
      <c r="M5" s="95"/>
      <c r="N5" s="95"/>
      <c r="O5" s="95"/>
      <c r="P5" s="95"/>
      <c r="Q5" s="95"/>
    </row>
    <row r="6" spans="1:17" ht="36" customHeight="1" x14ac:dyDescent="0.25">
      <c r="A6" s="103" t="s">
        <v>70</v>
      </c>
      <c r="B6" s="104"/>
      <c r="C6" s="104"/>
      <c r="D6" s="104"/>
      <c r="E6" s="104"/>
      <c r="F6" s="104"/>
      <c r="G6" s="104"/>
      <c r="H6" s="104"/>
      <c r="J6" s="71">
        <v>1</v>
      </c>
      <c r="K6" s="107" t="s">
        <v>72</v>
      </c>
      <c r="L6" s="107"/>
      <c r="M6" s="107"/>
      <c r="N6" s="107"/>
      <c r="O6" s="107"/>
      <c r="P6" s="107"/>
      <c r="Q6" s="107"/>
    </row>
    <row r="7" spans="1:17" ht="36" customHeight="1" x14ac:dyDescent="0.25">
      <c r="A7" s="105"/>
      <c r="B7" s="105"/>
      <c r="C7" s="105"/>
      <c r="D7" s="105"/>
      <c r="E7" s="105"/>
      <c r="F7" s="105"/>
      <c r="G7" s="105"/>
      <c r="H7" s="105"/>
      <c r="J7" s="71">
        <v>2</v>
      </c>
      <c r="K7" s="108" t="s">
        <v>73</v>
      </c>
      <c r="L7" s="108"/>
      <c r="M7" s="108"/>
      <c r="N7" s="108"/>
      <c r="O7" s="108"/>
      <c r="P7" s="108"/>
      <c r="Q7" s="108"/>
    </row>
    <row r="8" spans="1:17" ht="36" customHeight="1" x14ac:dyDescent="0.25">
      <c r="A8" s="105"/>
      <c r="B8" s="105"/>
      <c r="C8" s="105"/>
      <c r="D8" s="105"/>
      <c r="E8" s="105"/>
      <c r="F8" s="105"/>
      <c r="G8" s="105"/>
      <c r="H8" s="105"/>
      <c r="J8" s="71">
        <v>3</v>
      </c>
      <c r="K8" s="108" t="s">
        <v>74</v>
      </c>
      <c r="L8" s="108"/>
      <c r="M8" s="108"/>
      <c r="N8" s="108"/>
      <c r="O8" s="108"/>
      <c r="P8" s="108"/>
      <c r="Q8" s="108"/>
    </row>
    <row r="9" spans="1:17" ht="36" customHeight="1" x14ac:dyDescent="0.25">
      <c r="A9" s="105"/>
      <c r="B9" s="105"/>
      <c r="C9" s="105"/>
      <c r="D9" s="105"/>
      <c r="E9" s="105"/>
      <c r="F9" s="105"/>
      <c r="G9" s="105"/>
      <c r="H9" s="105"/>
      <c r="J9" s="71">
        <v>4</v>
      </c>
      <c r="K9" s="108" t="s">
        <v>75</v>
      </c>
      <c r="L9" s="108"/>
      <c r="M9" s="108"/>
      <c r="N9" s="108"/>
      <c r="O9" s="108"/>
      <c r="P9" s="108"/>
      <c r="Q9" s="108"/>
    </row>
    <row r="10" spans="1:17" ht="36" customHeight="1" x14ac:dyDescent="0.25">
      <c r="A10" s="105"/>
      <c r="B10" s="105"/>
      <c r="C10" s="105"/>
      <c r="D10" s="105"/>
      <c r="E10" s="105"/>
      <c r="F10" s="105"/>
      <c r="G10" s="105"/>
      <c r="H10" s="105"/>
      <c r="J10" s="71">
        <v>5</v>
      </c>
      <c r="K10" s="108" t="s">
        <v>76</v>
      </c>
      <c r="L10" s="108"/>
      <c r="M10" s="108"/>
      <c r="N10" s="108"/>
      <c r="O10" s="108"/>
      <c r="P10" s="108"/>
      <c r="Q10" s="108"/>
    </row>
    <row r="11" spans="1:17" ht="36" customHeight="1" x14ac:dyDescent="0.25">
      <c r="A11" s="105"/>
      <c r="B11" s="105"/>
      <c r="C11" s="105"/>
      <c r="D11" s="105"/>
      <c r="E11" s="105"/>
      <c r="F11" s="105"/>
      <c r="G11" s="105"/>
      <c r="H11" s="105"/>
      <c r="J11" s="71">
        <v>6</v>
      </c>
      <c r="K11" s="108" t="s">
        <v>77</v>
      </c>
      <c r="L11" s="108"/>
      <c r="M11" s="108"/>
      <c r="N11" s="108"/>
      <c r="O11" s="108"/>
      <c r="P11" s="108"/>
      <c r="Q11" s="108"/>
    </row>
    <row r="12" spans="1:17" ht="29.25" customHeight="1" x14ac:dyDescent="0.25">
      <c r="A12" s="105"/>
      <c r="B12" s="105"/>
      <c r="C12" s="105"/>
      <c r="D12" s="105"/>
      <c r="E12" s="105"/>
      <c r="F12" s="105"/>
      <c r="G12" s="105"/>
      <c r="H12" s="105"/>
      <c r="J12" s="95" t="s">
        <v>78</v>
      </c>
      <c r="K12" s="95"/>
      <c r="L12" s="95"/>
      <c r="M12" s="95"/>
      <c r="N12" s="95"/>
      <c r="O12" s="95"/>
      <c r="P12" s="95"/>
      <c r="Q12" s="95"/>
    </row>
    <row r="13" spans="1:17" ht="21" customHeight="1" x14ac:dyDescent="0.25">
      <c r="A13" s="105"/>
      <c r="B13" s="105"/>
      <c r="C13" s="105"/>
      <c r="D13" s="105"/>
      <c r="E13" s="105"/>
      <c r="F13" s="105"/>
      <c r="G13" s="105"/>
      <c r="H13" s="105"/>
      <c r="J13" s="96" t="s">
        <v>79</v>
      </c>
      <c r="K13" s="96"/>
      <c r="L13" s="96"/>
      <c r="M13" s="96"/>
      <c r="N13" s="96"/>
      <c r="O13" s="96"/>
      <c r="P13" s="96"/>
      <c r="Q13" s="96"/>
    </row>
    <row r="14" spans="1:17" ht="21" customHeight="1" x14ac:dyDescent="0.25">
      <c r="A14" s="105"/>
      <c r="B14" s="105"/>
      <c r="C14" s="105"/>
      <c r="D14" s="105"/>
      <c r="E14" s="105"/>
      <c r="F14" s="105"/>
      <c r="G14" s="105"/>
      <c r="H14" s="105"/>
      <c r="J14" s="96"/>
      <c r="K14" s="96"/>
      <c r="L14" s="96"/>
      <c r="M14" s="96"/>
      <c r="N14" s="96"/>
      <c r="O14" s="96"/>
      <c r="P14" s="96"/>
      <c r="Q14" s="96"/>
    </row>
    <row r="15" spans="1:17" ht="21" customHeight="1" x14ac:dyDescent="0.25">
      <c r="A15" s="105"/>
      <c r="B15" s="105"/>
      <c r="C15" s="105"/>
      <c r="D15" s="105"/>
      <c r="E15" s="105"/>
      <c r="F15" s="105"/>
      <c r="G15" s="105"/>
      <c r="H15" s="105"/>
      <c r="J15" s="96"/>
      <c r="K15" s="96"/>
      <c r="L15" s="96"/>
      <c r="M15" s="96"/>
      <c r="N15" s="96"/>
      <c r="O15" s="96"/>
      <c r="P15" s="96"/>
      <c r="Q15" s="96"/>
    </row>
    <row r="16" spans="1:17" ht="21" customHeight="1" x14ac:dyDescent="0.25">
      <c r="A16" s="105"/>
      <c r="B16" s="105"/>
      <c r="C16" s="105"/>
      <c r="D16" s="105"/>
      <c r="E16" s="105"/>
      <c r="F16" s="105"/>
      <c r="G16" s="105"/>
      <c r="H16" s="105"/>
      <c r="J16" s="96"/>
      <c r="K16" s="96"/>
      <c r="L16" s="96"/>
      <c r="M16" s="96"/>
      <c r="N16" s="96"/>
      <c r="O16" s="96"/>
      <c r="P16" s="96"/>
      <c r="Q16" s="96"/>
    </row>
    <row r="17" spans="1:17" ht="21" customHeight="1" x14ac:dyDescent="0.25">
      <c r="A17" s="106"/>
      <c r="B17" s="106"/>
      <c r="C17" s="106"/>
      <c r="D17" s="106"/>
      <c r="E17" s="106"/>
      <c r="F17" s="106"/>
      <c r="G17" s="106"/>
      <c r="H17" s="106"/>
      <c r="J17" s="96"/>
      <c r="K17" s="96"/>
      <c r="L17" s="96"/>
      <c r="M17" s="96"/>
      <c r="N17" s="96"/>
      <c r="O17" s="96"/>
      <c r="P17" s="96"/>
      <c r="Q17" s="96"/>
    </row>
    <row r="18" spans="1:17" ht="30.75" customHeight="1" x14ac:dyDescent="0.25"/>
    <row r="19" spans="1:17" ht="30.75" customHeight="1" x14ac:dyDescent="0.25">
      <c r="B19" s="13"/>
      <c r="C19" s="14"/>
      <c r="D19" s="8"/>
      <c r="E19" s="8"/>
      <c r="F19" s="8"/>
      <c r="G19" s="8"/>
    </row>
    <row r="20" spans="1:17" ht="35.25" customHeight="1" x14ac:dyDescent="0.25">
      <c r="A20" s="97" t="s">
        <v>93</v>
      </c>
      <c r="B20" s="97"/>
      <c r="C20" s="97"/>
      <c r="D20" s="98" t="s">
        <v>94</v>
      </c>
      <c r="E20" s="99"/>
      <c r="F20" s="99"/>
      <c r="G20" s="99"/>
      <c r="H20" s="99"/>
      <c r="J20" s="100" t="s">
        <v>95</v>
      </c>
      <c r="K20" s="100"/>
      <c r="L20" s="100"/>
      <c r="M20" s="100"/>
      <c r="N20" s="100"/>
      <c r="O20" s="100"/>
      <c r="P20" s="100"/>
      <c r="Q20" s="100"/>
    </row>
    <row r="21" spans="1:17" ht="13.5" thickBot="1" x14ac:dyDescent="0.3">
      <c r="C21" s="5"/>
      <c r="D21" s="15" t="s">
        <v>38</v>
      </c>
      <c r="E21" s="16" t="s">
        <v>39</v>
      </c>
      <c r="F21" s="17" t="s">
        <v>40</v>
      </c>
      <c r="G21" s="18" t="s">
        <v>41</v>
      </c>
      <c r="H21" s="19" t="s">
        <v>0</v>
      </c>
      <c r="J21" s="101" t="s">
        <v>96</v>
      </c>
      <c r="K21" s="101"/>
      <c r="L21" s="67" t="s">
        <v>97</v>
      </c>
      <c r="M21" s="72" t="s">
        <v>38</v>
      </c>
      <c r="N21" s="73" t="s">
        <v>39</v>
      </c>
      <c r="O21" s="74" t="s">
        <v>40</v>
      </c>
      <c r="P21" s="75" t="s">
        <v>41</v>
      </c>
      <c r="Q21" s="76" t="s">
        <v>0</v>
      </c>
    </row>
    <row r="22" spans="1:17" ht="26.9" customHeight="1" thickBot="1" x14ac:dyDescent="0.3">
      <c r="B22" s="111" t="s">
        <v>31</v>
      </c>
      <c r="C22" s="111"/>
      <c r="D22" s="20">
        <f>'INPUT (reguladores)'!K4</f>
        <v>0</v>
      </c>
      <c r="E22" s="21">
        <f>'INPUT (reguladores)'!L4</f>
        <v>0</v>
      </c>
      <c r="F22" s="22">
        <f>'INPUT (reguladores)'!M4</f>
        <v>0</v>
      </c>
      <c r="G22" s="23">
        <f>'INPUT (reguladores)'!N4</f>
        <v>0</v>
      </c>
      <c r="H22" s="24">
        <f>SUM(D22:G22)</f>
        <v>0</v>
      </c>
      <c r="J22" s="25" t="str">
        <f>IF(H22=0,"",(1-G22/H22))</f>
        <v/>
      </c>
      <c r="K22" s="26" t="str">
        <f>IF(J22="",Backend!$B$27,VLOOKUP(J22,Backend!$A$27:$B$30,2,TRUE))</f>
        <v>Datos no disponibles o fiables</v>
      </c>
      <c r="L22" s="27" t="s">
        <v>98</v>
      </c>
      <c r="M22" s="28" t="str">
        <f>IF($K22=Backend!$B$27,"",D22/$H22)</f>
        <v/>
      </c>
      <c r="N22" s="29" t="str">
        <f>IF($K22=Backend!$B$27,"",E22/$H22)</f>
        <v/>
      </c>
      <c r="O22" s="30" t="str">
        <f>IF($K22=Backend!$B$27,"",F22/$H22)</f>
        <v/>
      </c>
      <c r="P22" s="31" t="str">
        <f>IF($K22=Backend!$B$27,"",G22/$H22)</f>
        <v/>
      </c>
      <c r="Q22" s="32" t="str">
        <f>IF($K22=Backend!$B$27,"",H22/$H22)</f>
        <v/>
      </c>
    </row>
    <row r="23" spans="1:17" ht="20.149999999999999" customHeight="1" thickBot="1" x14ac:dyDescent="0.3">
      <c r="B23" s="109" t="s">
        <v>80</v>
      </c>
      <c r="C23" s="109"/>
      <c r="D23" s="109"/>
      <c r="E23" s="109"/>
      <c r="F23" s="33"/>
      <c r="G23" s="33"/>
      <c r="H23" s="34"/>
      <c r="J23" s="35"/>
      <c r="K23" s="36"/>
      <c r="L23" s="37"/>
      <c r="M23" s="38"/>
      <c r="N23" s="38"/>
      <c r="O23" s="38"/>
      <c r="P23" s="38"/>
      <c r="Q23" s="38"/>
    </row>
    <row r="24" spans="1:17" ht="27.65" customHeight="1" thickBot="1" x14ac:dyDescent="0.3">
      <c r="B24" s="111" t="s">
        <v>32</v>
      </c>
      <c r="C24" s="111"/>
      <c r="D24" s="20">
        <f>'INPUT (reguladores)'!P4</f>
        <v>0</v>
      </c>
      <c r="E24" s="21">
        <f>'INPUT (reguladores)'!Q4</f>
        <v>0</v>
      </c>
      <c r="F24" s="22">
        <f>'INPUT (reguladores)'!R4</f>
        <v>0</v>
      </c>
      <c r="G24" s="23">
        <f>'INPUT (reguladores)'!S4</f>
        <v>0</v>
      </c>
      <c r="H24" s="24">
        <f>SUM(D24:G24)</f>
        <v>0</v>
      </c>
      <c r="J24" s="25" t="str">
        <f>IF(H24=0,"",(1-G24/H24))</f>
        <v/>
      </c>
      <c r="K24" s="26" t="str">
        <f>IF(J24="",Backend!$B$27,VLOOKUP(J24,Backend!$A$27:$B$30,2,TRUE))</f>
        <v>Datos no disponibles o fiables</v>
      </c>
      <c r="L24" s="39" t="s">
        <v>99</v>
      </c>
      <c r="M24" s="40" t="str">
        <f>IF(OR(M22=0,M22="",$K24=Backend!$B$27),"",D24/D22)</f>
        <v/>
      </c>
      <c r="N24" s="41" t="str">
        <f>IF(OR(N22=0,N22="",$K24=Backend!$B$27),"",E24/E22)</f>
        <v/>
      </c>
      <c r="O24" s="42" t="str">
        <f>IF(OR(O22=0,O22="",$K24=Backend!$B$27),"",F24/F22)</f>
        <v/>
      </c>
      <c r="P24" s="43" t="str">
        <f>IF(OR(P22=0,P22="",$K24=Backend!$B$27),"",G24/G22)</f>
        <v/>
      </c>
      <c r="Q24" s="44" t="str">
        <f>IF(OR(Q22=0,Q22="",$K24=Backend!$B$27),"",H24/H22)</f>
        <v/>
      </c>
    </row>
    <row r="25" spans="1:17" ht="20.149999999999999" customHeight="1" thickBot="1" x14ac:dyDescent="0.3">
      <c r="A25" s="6"/>
      <c r="B25" s="109" t="s">
        <v>81</v>
      </c>
      <c r="C25" s="109"/>
      <c r="D25" s="109"/>
      <c r="E25" s="109"/>
      <c r="F25" s="110"/>
      <c r="G25" s="110"/>
      <c r="H25" s="110"/>
      <c r="J25" s="35"/>
      <c r="K25" s="36"/>
      <c r="L25" s="37"/>
      <c r="M25" s="38"/>
      <c r="N25" s="38"/>
      <c r="O25" s="38"/>
      <c r="P25" s="38"/>
      <c r="Q25" s="38"/>
    </row>
    <row r="26" spans="1:17" ht="26.9" customHeight="1" thickBot="1" x14ac:dyDescent="0.3">
      <c r="A26" s="7"/>
      <c r="B26" s="112" t="s">
        <v>33</v>
      </c>
      <c r="C26" s="112"/>
      <c r="D26" s="20">
        <f>'INPUT (reguladores)'!U4</f>
        <v>0</v>
      </c>
      <c r="E26" s="21">
        <f>'INPUT (reguladores)'!V4</f>
        <v>0</v>
      </c>
      <c r="F26" s="22">
        <f>'INPUT (reguladores)'!W4</f>
        <v>0</v>
      </c>
      <c r="G26" s="23">
        <f>'INPUT (reguladores)'!X4</f>
        <v>0</v>
      </c>
      <c r="H26" s="24">
        <f>SUM(D26:G26)</f>
        <v>0</v>
      </c>
      <c r="J26" s="25" t="str">
        <f>IF(H26=0,"",(1-G26/H26))</f>
        <v/>
      </c>
      <c r="K26" s="26" t="str">
        <f>IF(J26="",Backend!$B$27,VLOOKUP(J26,Backend!$A$27:$B$30,2,TRUE))</f>
        <v>Datos no disponibles o fiables</v>
      </c>
      <c r="L26" s="27" t="s">
        <v>100</v>
      </c>
      <c r="M26" s="28" t="str">
        <f>IF($K26=Backend!$B$27,"",D26/$H26)</f>
        <v/>
      </c>
      <c r="N26" s="29" t="str">
        <f>IF($K26=Backend!$B$27,"",E26/$H26)</f>
        <v/>
      </c>
      <c r="O26" s="30" t="str">
        <f>IF($K26=Backend!$B$27,"",F26/$H26)</f>
        <v/>
      </c>
      <c r="P26" s="31" t="str">
        <f>IF($K26=Backend!$B$27,"",G26/$H26)</f>
        <v/>
      </c>
      <c r="Q26" s="32" t="str">
        <f>IF($K26=Backend!$B$27,"",H26/$H26)</f>
        <v/>
      </c>
    </row>
    <row r="27" spans="1:17" ht="20.149999999999999" customHeight="1" thickBot="1" x14ac:dyDescent="0.3">
      <c r="A27" s="6"/>
      <c r="B27" s="109" t="s">
        <v>82</v>
      </c>
      <c r="C27" s="109"/>
      <c r="D27" s="109"/>
      <c r="E27" s="109"/>
      <c r="F27" s="110"/>
      <c r="G27" s="110"/>
      <c r="H27" s="110"/>
      <c r="J27" s="35" t="str">
        <f t="shared" ref="J27:J34" si="0">IF(H27=0,"",(1-G27/H27))</f>
        <v/>
      </c>
      <c r="K27" s="36"/>
      <c r="L27" s="37"/>
      <c r="M27" s="38"/>
      <c r="N27" s="38"/>
      <c r="O27" s="38"/>
      <c r="P27" s="38"/>
      <c r="Q27" s="38"/>
    </row>
    <row r="28" spans="1:17" ht="26.9" customHeight="1" thickBot="1" x14ac:dyDescent="0.3">
      <c r="A28" s="7"/>
      <c r="B28" s="111" t="s">
        <v>34</v>
      </c>
      <c r="C28" s="111"/>
      <c r="D28" s="20">
        <f>'INPUT (reguladores)'!Z4</f>
        <v>0</v>
      </c>
      <c r="E28" s="21">
        <f>'INPUT (reguladores)'!AA4</f>
        <v>0</v>
      </c>
      <c r="F28" s="22">
        <f>'INPUT (reguladores)'!AB4</f>
        <v>0</v>
      </c>
      <c r="G28" s="23">
        <f>'INPUT (reguladores)'!AC4</f>
        <v>0</v>
      </c>
      <c r="H28" s="24">
        <f>SUM(D28:G28)</f>
        <v>0</v>
      </c>
      <c r="J28" s="25" t="str">
        <f>IF(H28=0,"",(1-G28/H28))</f>
        <v/>
      </c>
      <c r="K28" s="26" t="str">
        <f>IF(J28="",Backend!$B$27,VLOOKUP(J28,Backend!$A$27:$B$30,2,TRUE))</f>
        <v>Datos no disponibles o fiables</v>
      </c>
      <c r="L28" s="39" t="s">
        <v>101</v>
      </c>
      <c r="M28" s="45" t="str">
        <f>IF(OR(M26=0,M26="",$K28=Backend!$B$27),"",D28/D26)</f>
        <v/>
      </c>
      <c r="N28" s="46" t="str">
        <f>IF(OR(N26=0,N26="",$K28=Backend!$B$27),"",E28/E26)</f>
        <v/>
      </c>
      <c r="O28" s="47" t="str">
        <f>IF(OR(O26=0,O26="",$K28=Backend!$B$27),"",F28/F26)</f>
        <v/>
      </c>
      <c r="P28" s="48" t="str">
        <f>IF(OR(P26=0,P26="",$K28=Backend!$B$27),"",G28/G26)</f>
        <v/>
      </c>
      <c r="Q28" s="49" t="str">
        <f>IF(OR(Q26=0,Q26="",$K28=Backend!$B$27),"",H28/H26)</f>
        <v/>
      </c>
    </row>
    <row r="29" spans="1:17" ht="20.149999999999999" customHeight="1" thickBot="1" x14ac:dyDescent="0.3">
      <c r="A29" s="6"/>
      <c r="B29" s="109" t="s">
        <v>83</v>
      </c>
      <c r="C29" s="109"/>
      <c r="D29" s="109"/>
      <c r="E29" s="109"/>
      <c r="F29" s="110"/>
      <c r="G29" s="110"/>
      <c r="H29" s="110"/>
      <c r="J29" s="35"/>
      <c r="K29" s="36"/>
      <c r="L29" s="37"/>
      <c r="M29" s="38"/>
      <c r="N29" s="38"/>
      <c r="O29" s="38"/>
      <c r="P29" s="38"/>
      <c r="Q29" s="38"/>
    </row>
    <row r="30" spans="1:17" ht="28.4" customHeight="1" thickBot="1" x14ac:dyDescent="0.3">
      <c r="A30" s="7"/>
      <c r="B30" s="111" t="s">
        <v>35</v>
      </c>
      <c r="C30" s="111"/>
      <c r="D30" s="20">
        <f>'INPUT (reguladores)'!AE4</f>
        <v>0</v>
      </c>
      <c r="E30" s="21">
        <f>'INPUT (reguladores)'!AF4</f>
        <v>0</v>
      </c>
      <c r="F30" s="22">
        <f>'INPUT (reguladores)'!AG4</f>
        <v>0</v>
      </c>
      <c r="G30" s="23">
        <f>'INPUT (reguladores)'!AH4</f>
        <v>0</v>
      </c>
      <c r="H30" s="24">
        <f>SUM(D30:G30)</f>
        <v>0</v>
      </c>
      <c r="J30" s="25" t="str">
        <f>IF(H30=0,"",(1-G30/H30))</f>
        <v/>
      </c>
      <c r="K30" s="26" t="str">
        <f>IF(J30="",Backend!$B$27,VLOOKUP(J30,Backend!$A$27:$B$30,2,TRUE))</f>
        <v>Datos no disponibles o fiables</v>
      </c>
      <c r="L30" s="39" t="s">
        <v>102</v>
      </c>
      <c r="M30" s="28" t="str">
        <f>IF(OR(M28="-",M28=0,M28="",$K30=Backend!$B$27),"",D30/D28)</f>
        <v/>
      </c>
      <c r="N30" s="29" t="str">
        <f>IF(OR(N28="-",N28=0,N28="",$K30=Backend!$B$27),"",E30/E28)</f>
        <v/>
      </c>
      <c r="O30" s="30" t="str">
        <f>IF(OR(O28="-",O28=0,O28="",$K30=Backend!$B$27),"",F30/F28)</f>
        <v/>
      </c>
      <c r="P30" s="31" t="str">
        <f>IF(OR(P28="-",P28=0,P28="",$K30=Backend!$B$27),"",G30/G28)</f>
        <v/>
      </c>
      <c r="Q30" s="50" t="str">
        <f>IF(OR(Q28="-",Q28=0,Q28="",$K30=Backend!$B$27),"",H30/H28)</f>
        <v/>
      </c>
    </row>
    <row r="31" spans="1:17" ht="20.9" customHeight="1" thickBot="1" x14ac:dyDescent="0.3">
      <c r="A31" s="6"/>
      <c r="B31" s="109" t="s">
        <v>84</v>
      </c>
      <c r="C31" s="109"/>
      <c r="D31" s="109"/>
      <c r="E31" s="109"/>
      <c r="F31" s="110"/>
      <c r="G31" s="110"/>
      <c r="H31" s="110"/>
      <c r="J31" s="35"/>
      <c r="K31" s="36"/>
      <c r="L31" s="37"/>
      <c r="M31" s="38"/>
      <c r="N31" s="38"/>
      <c r="O31" s="38"/>
      <c r="P31" s="38"/>
      <c r="Q31" s="38"/>
    </row>
    <row r="32" spans="1:17" ht="27.65" customHeight="1" thickBot="1" x14ac:dyDescent="0.3">
      <c r="A32" s="7"/>
      <c r="B32" s="112" t="s">
        <v>36</v>
      </c>
      <c r="C32" s="112"/>
      <c r="D32" s="20">
        <f>'INPUT (reguladores)'!AJ4</f>
        <v>0</v>
      </c>
      <c r="E32" s="21">
        <f>'INPUT (reguladores)'!AK4</f>
        <v>0</v>
      </c>
      <c r="F32" s="22">
        <f>'INPUT (reguladores)'!AL4</f>
        <v>0</v>
      </c>
      <c r="G32" s="23">
        <f>'INPUT (reguladores)'!AM4</f>
        <v>0</v>
      </c>
      <c r="H32" s="24">
        <f>SUM(D32:G32)</f>
        <v>0</v>
      </c>
      <c r="J32" s="25" t="str">
        <f t="shared" si="0"/>
        <v/>
      </c>
      <c r="K32" s="26" t="str">
        <f>IF(J32="",Backend!$B$27,VLOOKUP(J32,Backend!$A$27:$B$30,2,TRUE))</f>
        <v>Datos no disponibles o fiables</v>
      </c>
      <c r="L32" s="39" t="s">
        <v>103</v>
      </c>
      <c r="M32" s="40" t="str">
        <f>IF(OR(M30="-",M30=0,M30="",$K32=Backend!$B$27),"",D32/D30)</f>
        <v/>
      </c>
      <c r="N32" s="41" t="str">
        <f>IF(OR(N30="-",N30=0,N30="",$K32=Backend!$B$27),"",E32/E30)</f>
        <v/>
      </c>
      <c r="O32" s="42" t="str">
        <f>IF(OR(O30="-",O30=0,O30="",$K32=Backend!$B$27),"",F32/F30)</f>
        <v/>
      </c>
      <c r="P32" s="43" t="str">
        <f>IF(OR(P30="-",P30=0,P30="",$K32=Backend!$B$27),"",G32/G30)</f>
        <v/>
      </c>
      <c r="Q32" s="44" t="str">
        <f>IF(OR(Q30="-",Q30=0,Q30="",$K32=Backend!$B$27),"",H32/H30)</f>
        <v/>
      </c>
    </row>
    <row r="33" spans="1:17" ht="20.149999999999999" customHeight="1" thickBot="1" x14ac:dyDescent="0.3">
      <c r="A33" s="6"/>
      <c r="B33" s="109" t="s">
        <v>85</v>
      </c>
      <c r="C33" s="109"/>
      <c r="D33" s="109"/>
      <c r="E33" s="109"/>
      <c r="F33" s="110"/>
      <c r="G33" s="110"/>
      <c r="H33" s="110"/>
      <c r="J33" s="35"/>
      <c r="K33" s="36"/>
      <c r="L33" s="37"/>
      <c r="M33" s="38"/>
      <c r="N33" s="38"/>
      <c r="O33" s="38"/>
      <c r="P33" s="38"/>
      <c r="Q33" s="38"/>
    </row>
    <row r="34" spans="1:17" ht="27.65" customHeight="1" thickBot="1" x14ac:dyDescent="0.3">
      <c r="A34" s="7"/>
      <c r="B34" s="111" t="s">
        <v>37</v>
      </c>
      <c r="C34" s="111"/>
      <c r="D34" s="20">
        <f>'INPUT (reguladores)'!AO4</f>
        <v>0</v>
      </c>
      <c r="E34" s="21">
        <f>'INPUT (reguladores)'!AP4</f>
        <v>0</v>
      </c>
      <c r="F34" s="22">
        <f>'INPUT (reguladores)'!AQ4</f>
        <v>0</v>
      </c>
      <c r="G34" s="23">
        <f>'INPUT (reguladores)'!AR4</f>
        <v>0</v>
      </c>
      <c r="H34" s="24">
        <f>SUM(D34:G34)</f>
        <v>0</v>
      </c>
      <c r="J34" s="25" t="str">
        <f t="shared" si="0"/>
        <v/>
      </c>
      <c r="K34" s="26" t="str">
        <f>IF(J34="",Backend!$B$27,VLOOKUP(J34,Backend!$A$27:$B$30,2,TRUE))</f>
        <v>Datos no disponibles o fiables</v>
      </c>
      <c r="L34" s="39" t="s">
        <v>104</v>
      </c>
      <c r="M34" s="28" t="str">
        <f>IF(OR(M28="-",M28=0,M28="",$K34=Backend!$B$27),"",D34/D28)</f>
        <v/>
      </c>
      <c r="N34" s="29" t="str">
        <f>IF(OR(N28="-",N28=0,N28="",$K34=Backend!$B$27),"",E34/E28)</f>
        <v/>
      </c>
      <c r="O34" s="30" t="str">
        <f>IF(OR(O28="-",O28=0,O28="",$K34=Backend!$B$27),"",F34/F28)</f>
        <v/>
      </c>
      <c r="P34" s="31" t="str">
        <f>IF(OR(P28="-",P28=0,P28="",$K34=Backend!$B$27),"",G34/G28)</f>
        <v/>
      </c>
      <c r="Q34" s="50" t="str">
        <f>IF(OR(Q28="-",Q28=0,Q28="",$K34=Backend!$B$27),"",H34/H28)</f>
        <v/>
      </c>
    </row>
    <row r="35" spans="1:17" ht="20.149999999999999" customHeight="1" x14ac:dyDescent="0.25">
      <c r="A35" s="6"/>
      <c r="B35" s="109" t="s">
        <v>86</v>
      </c>
      <c r="C35" s="113"/>
      <c r="D35" s="113"/>
      <c r="E35" s="113"/>
      <c r="F35" s="110"/>
      <c r="G35" s="110"/>
      <c r="H35" s="110"/>
      <c r="J35" s="51"/>
      <c r="K35" s="2"/>
      <c r="L35" s="2"/>
      <c r="M35" s="2"/>
      <c r="N35" s="2"/>
      <c r="O35" s="2"/>
      <c r="P35" s="2"/>
      <c r="Q35" s="2"/>
    </row>
    <row r="36" spans="1:17" ht="31.5" customHeight="1" x14ac:dyDescent="0.25"/>
    <row r="37" spans="1:17" ht="35.25" customHeight="1" x14ac:dyDescent="0.25">
      <c r="A37" s="97" t="s">
        <v>105</v>
      </c>
      <c r="B37" s="97"/>
      <c r="C37" s="97"/>
      <c r="D37" s="98" t="s">
        <v>106</v>
      </c>
      <c r="E37" s="99"/>
      <c r="F37" s="99"/>
      <c r="G37" s="99"/>
      <c r="H37" s="99"/>
      <c r="J37" s="100" t="s">
        <v>107</v>
      </c>
      <c r="K37" s="100"/>
      <c r="L37" s="100"/>
      <c r="M37" s="100"/>
      <c r="N37" s="100"/>
      <c r="O37" s="100"/>
      <c r="P37" s="100"/>
      <c r="Q37" s="100"/>
    </row>
    <row r="38" spans="1:17" ht="13.5" thickBot="1" x14ac:dyDescent="0.3">
      <c r="C38" s="5"/>
      <c r="D38" s="77" t="s">
        <v>38</v>
      </c>
      <c r="E38" s="78" t="s">
        <v>39</v>
      </c>
      <c r="F38" s="79" t="s">
        <v>40</v>
      </c>
      <c r="G38" s="80" t="s">
        <v>41</v>
      </c>
      <c r="H38" s="81" t="s">
        <v>0</v>
      </c>
      <c r="J38" s="101" t="s">
        <v>96</v>
      </c>
      <c r="K38" s="101"/>
      <c r="L38" s="67" t="s">
        <v>97</v>
      </c>
      <c r="M38" s="72" t="s">
        <v>38</v>
      </c>
      <c r="N38" s="73" t="s">
        <v>39</v>
      </c>
      <c r="O38" s="74" t="s">
        <v>40</v>
      </c>
      <c r="P38" s="75" t="s">
        <v>41</v>
      </c>
      <c r="Q38" s="76" t="s">
        <v>0</v>
      </c>
    </row>
    <row r="39" spans="1:17" ht="26.9" customHeight="1" thickBot="1" x14ac:dyDescent="0.3">
      <c r="B39" s="111" t="s">
        <v>31</v>
      </c>
      <c r="C39" s="111"/>
      <c r="D39" s="20">
        <f>'INPUT (reguladores)'!AT4</f>
        <v>0</v>
      </c>
      <c r="E39" s="21">
        <f>'INPUT (reguladores)'!AU4</f>
        <v>0</v>
      </c>
      <c r="F39" s="22">
        <f>'INPUT (reguladores)'!AV4</f>
        <v>0</v>
      </c>
      <c r="G39" s="23">
        <f>'INPUT (reguladores)'!AW4</f>
        <v>0</v>
      </c>
      <c r="H39" s="24">
        <f>SUM(D39:G39)</f>
        <v>0</v>
      </c>
      <c r="J39" s="25" t="str">
        <f>IF(H39=0,"",(1-G39/H39))</f>
        <v/>
      </c>
      <c r="K39" s="26" t="str">
        <f>IF(J39="",Backend!$B$27,VLOOKUP(J39,Backend!$A$27:$B$30,2,TRUE))</f>
        <v>Datos no disponibles o fiables</v>
      </c>
      <c r="L39" s="27" t="s">
        <v>98</v>
      </c>
      <c r="M39" s="28" t="str">
        <f>IF($K39=Backend!$B$27,"",D39/$H39)</f>
        <v/>
      </c>
      <c r="N39" s="29" t="str">
        <f>IF($K39=Backend!$B$27,"",E39/$H39)</f>
        <v/>
      </c>
      <c r="O39" s="30" t="str">
        <f>IF($K39=Backend!$B$27,"",F39/$H39)</f>
        <v/>
      </c>
      <c r="P39" s="31" t="str">
        <f>IF($K39=Backend!$B$27,"",G39/$H39)</f>
        <v/>
      </c>
      <c r="Q39" s="32" t="str">
        <f>IF($K39=Backend!$B$27,"",H39/$H39)</f>
        <v/>
      </c>
    </row>
    <row r="40" spans="1:17" ht="20.149999999999999" customHeight="1" thickBot="1" x14ac:dyDescent="0.3">
      <c r="B40" s="109" t="s">
        <v>80</v>
      </c>
      <c r="C40" s="109"/>
      <c r="D40" s="109"/>
      <c r="E40" s="109"/>
      <c r="F40" s="110"/>
      <c r="G40" s="110"/>
      <c r="H40" s="110"/>
      <c r="J40" s="35"/>
      <c r="K40" s="36"/>
      <c r="L40" s="37"/>
      <c r="M40" s="38"/>
      <c r="N40" s="38"/>
      <c r="O40" s="38"/>
      <c r="P40" s="38"/>
      <c r="Q40" s="38"/>
    </row>
    <row r="41" spans="1:17" ht="27.65" customHeight="1" thickBot="1" x14ac:dyDescent="0.3">
      <c r="B41" s="111" t="s">
        <v>32</v>
      </c>
      <c r="C41" s="111"/>
      <c r="D41" s="20">
        <f>'INPUT (reguladores)'!AY4</f>
        <v>0</v>
      </c>
      <c r="E41" s="21">
        <f>'INPUT (reguladores)'!AZ4</f>
        <v>0</v>
      </c>
      <c r="F41" s="22">
        <f>'INPUT (reguladores)'!BA4</f>
        <v>0</v>
      </c>
      <c r="G41" s="23">
        <f>'INPUT (reguladores)'!BB4</f>
        <v>0</v>
      </c>
      <c r="H41" s="24">
        <f>SUM(D41:G41)</f>
        <v>0</v>
      </c>
      <c r="J41" s="25" t="str">
        <f>IF(H41=0,"",(1-G41/H41))</f>
        <v/>
      </c>
      <c r="K41" s="26" t="str">
        <f>IF(J41="",Backend!$B$27,VLOOKUP(J41,Backend!$A$27:$B$30,2,TRUE))</f>
        <v>Datos no disponibles o fiables</v>
      </c>
      <c r="L41" s="39" t="s">
        <v>99</v>
      </c>
      <c r="M41" s="40" t="str">
        <f>IF(OR(M39=0,M39="",$K41=Backend!$B$27),"",D41/D39)</f>
        <v/>
      </c>
      <c r="N41" s="41" t="str">
        <f>IF(OR(N39=0,N39="",$K41=Backend!$B$27),"",E41/E39)</f>
        <v/>
      </c>
      <c r="O41" s="42" t="str">
        <f>IF(OR(O39=0,O39="",$K41=Backend!$B$27),"",F41/F39)</f>
        <v/>
      </c>
      <c r="P41" s="43" t="str">
        <f>IF(OR(P39=0,P39="",$K41=Backend!$B$27),"",G41/G39)</f>
        <v/>
      </c>
      <c r="Q41" s="44" t="str">
        <f>IF(OR(Q39=0,Q39="",$K41=Backend!$B$27),"",H41/H39)</f>
        <v/>
      </c>
    </row>
    <row r="42" spans="1:17" ht="20.149999999999999" customHeight="1" thickBot="1" x14ac:dyDescent="0.3">
      <c r="A42" s="6"/>
      <c r="B42" s="109" t="s">
        <v>81</v>
      </c>
      <c r="C42" s="109"/>
      <c r="D42" s="109"/>
      <c r="E42" s="109"/>
      <c r="F42" s="110"/>
      <c r="G42" s="110"/>
      <c r="H42" s="110"/>
      <c r="J42" s="35"/>
      <c r="K42" s="36"/>
      <c r="L42" s="37"/>
      <c r="M42" s="38"/>
      <c r="N42" s="38"/>
      <c r="O42" s="38"/>
      <c r="P42" s="38"/>
      <c r="Q42" s="38"/>
    </row>
    <row r="43" spans="1:17" ht="26.9" customHeight="1" thickBot="1" x14ac:dyDescent="0.3">
      <c r="A43" s="7"/>
      <c r="B43" s="112" t="s">
        <v>33</v>
      </c>
      <c r="C43" s="112"/>
      <c r="D43" s="20">
        <f>'INPUT (reguladores)'!BD4</f>
        <v>0</v>
      </c>
      <c r="E43" s="21">
        <f>'INPUT (reguladores)'!BE4</f>
        <v>0</v>
      </c>
      <c r="F43" s="22">
        <f>'INPUT (reguladores)'!BF4</f>
        <v>0</v>
      </c>
      <c r="G43" s="23">
        <f>'INPUT (reguladores)'!BG4</f>
        <v>0</v>
      </c>
      <c r="H43" s="24">
        <f>SUM(D43:G43)</f>
        <v>0</v>
      </c>
      <c r="J43" s="25" t="str">
        <f>IF(H43=0,"",(1-G43/H43))</f>
        <v/>
      </c>
      <c r="K43" s="26" t="str">
        <f>IF(J43="",Backend!$B$27,VLOOKUP(J43,Backend!$A$27:$B$30,2,TRUE))</f>
        <v>Datos no disponibles o fiables</v>
      </c>
      <c r="L43" s="27" t="s">
        <v>100</v>
      </c>
      <c r="M43" s="28" t="str">
        <f>IF($K43=Backend!$B$27,"",D43/$H43)</f>
        <v/>
      </c>
      <c r="N43" s="29" t="str">
        <f>IF($K43=Backend!$B$27,"",E43/$H43)</f>
        <v/>
      </c>
      <c r="O43" s="30" t="str">
        <f>IF($K43=Backend!$B$27,"",F43/$H43)</f>
        <v/>
      </c>
      <c r="P43" s="31" t="str">
        <f>IF($K43=Backend!$B$27,"",G43/$H43)</f>
        <v/>
      </c>
      <c r="Q43" s="32" t="str">
        <f>IF($K43=Backend!$B$27,"",H43/$H43)</f>
        <v/>
      </c>
    </row>
    <row r="44" spans="1:17" ht="20.149999999999999" customHeight="1" thickBot="1" x14ac:dyDescent="0.3">
      <c r="A44" s="6"/>
      <c r="B44" s="109" t="s">
        <v>82</v>
      </c>
      <c r="C44" s="109"/>
      <c r="D44" s="109"/>
      <c r="E44" s="109"/>
      <c r="F44" s="110"/>
      <c r="G44" s="110"/>
      <c r="H44" s="110"/>
      <c r="J44" s="35" t="str">
        <f t="shared" ref="J44" si="1">IF(H44=0,"",(1-G44/H44))</f>
        <v/>
      </c>
      <c r="K44" s="36"/>
      <c r="L44" s="37"/>
      <c r="M44" s="38"/>
      <c r="N44" s="38"/>
      <c r="O44" s="38"/>
      <c r="P44" s="38"/>
      <c r="Q44" s="38"/>
    </row>
    <row r="45" spans="1:17" ht="26.9" customHeight="1" thickBot="1" x14ac:dyDescent="0.3">
      <c r="A45" s="7"/>
      <c r="B45" s="111" t="s">
        <v>34</v>
      </c>
      <c r="C45" s="111"/>
      <c r="D45" s="20">
        <f>'INPUT (reguladores)'!BI4</f>
        <v>0</v>
      </c>
      <c r="E45" s="21">
        <f>'INPUT (reguladores)'!BJ4</f>
        <v>0</v>
      </c>
      <c r="F45" s="22">
        <f>'INPUT (reguladores)'!BK4</f>
        <v>0</v>
      </c>
      <c r="G45" s="23">
        <f>'INPUT (reguladores)'!BL4</f>
        <v>0</v>
      </c>
      <c r="H45" s="24">
        <f>SUM(D45:G45)</f>
        <v>0</v>
      </c>
      <c r="J45" s="25" t="str">
        <f>IF(H45=0,"",(1-G45/H45))</f>
        <v/>
      </c>
      <c r="K45" s="26" t="str">
        <f>IF(J45="",Backend!$B$27,VLOOKUP(J45,Backend!$A$27:$B$30,2,TRUE))</f>
        <v>Datos no disponibles o fiables</v>
      </c>
      <c r="L45" s="39" t="s">
        <v>101</v>
      </c>
      <c r="M45" s="45" t="str">
        <f>IF(OR(M43=0,M43="",$K45=Backend!$B$27),"",D45/D43)</f>
        <v/>
      </c>
      <c r="N45" s="46" t="str">
        <f>IF(OR(N43=0,N43="",$K45=Backend!$B$27),"",E45/E43)</f>
        <v/>
      </c>
      <c r="O45" s="47" t="str">
        <f>IF(OR(O43=0,O43="",$K45=Backend!$B$27),"",F45/F43)</f>
        <v/>
      </c>
      <c r="P45" s="48" t="str">
        <f>IF(OR(P43=0,P43="",$K45=Backend!$B$27),"",G45/G43)</f>
        <v/>
      </c>
      <c r="Q45" s="49" t="str">
        <f>IF(OR(Q43=0,Q43="",$K45=Backend!$B$27),"",H45/H43)</f>
        <v/>
      </c>
    </row>
    <row r="46" spans="1:17" ht="20.149999999999999" customHeight="1" thickBot="1" x14ac:dyDescent="0.3">
      <c r="A46" s="6"/>
      <c r="B46" s="109" t="s">
        <v>83</v>
      </c>
      <c r="C46" s="109"/>
      <c r="D46" s="109"/>
      <c r="E46" s="109"/>
      <c r="F46" s="110"/>
      <c r="G46" s="110"/>
      <c r="H46" s="110"/>
      <c r="J46" s="35"/>
      <c r="K46" s="36"/>
      <c r="L46" s="37"/>
      <c r="M46" s="38"/>
      <c r="N46" s="38"/>
      <c r="O46" s="38"/>
      <c r="P46" s="38"/>
      <c r="Q46" s="38"/>
    </row>
    <row r="47" spans="1:17" ht="28.4" customHeight="1" thickBot="1" x14ac:dyDescent="0.3">
      <c r="A47" s="7"/>
      <c r="B47" s="111" t="s">
        <v>35</v>
      </c>
      <c r="C47" s="111"/>
      <c r="D47" s="20">
        <f>'INPUT (reguladores)'!BN4</f>
        <v>0</v>
      </c>
      <c r="E47" s="21">
        <f>'INPUT (reguladores)'!BO4</f>
        <v>0</v>
      </c>
      <c r="F47" s="22">
        <f>'INPUT (reguladores)'!BP4</f>
        <v>0</v>
      </c>
      <c r="G47" s="23">
        <f>'INPUT (reguladores)'!BQ4</f>
        <v>0</v>
      </c>
      <c r="H47" s="24">
        <f>SUM(D47:G47)</f>
        <v>0</v>
      </c>
      <c r="J47" s="25" t="str">
        <f>IF(H47=0,"",(1-G47/H47))</f>
        <v/>
      </c>
      <c r="K47" s="26" t="str">
        <f>IF(J47="",Backend!$B$27,VLOOKUP(J47,Backend!$A$27:$B$30,2,TRUE))</f>
        <v>Datos no disponibles o fiables</v>
      </c>
      <c r="L47" s="39" t="s">
        <v>102</v>
      </c>
      <c r="M47" s="28" t="str">
        <f>IF(OR(M45="-",M45=0,M45="",$K47=Backend!$B$27),"",D47/D45)</f>
        <v/>
      </c>
      <c r="N47" s="29" t="str">
        <f>IF(OR(N45="-",N45=0,N45="",$K47=Backend!$B$27),"",E47/E45)</f>
        <v/>
      </c>
      <c r="O47" s="30" t="str">
        <f>IF(OR(O45="-",O45=0,O45="",$K47=Backend!$B$27),"",F47/F45)</f>
        <v/>
      </c>
      <c r="P47" s="31" t="str">
        <f>IF(OR(P45="-",P45=0,P45="",$K47=Backend!$B$27),"",G47/G45)</f>
        <v/>
      </c>
      <c r="Q47" s="50" t="str">
        <f>IF(OR(Q45="-",Q45=0,Q45="",$K47=Backend!$B$27),"",H47/H45)</f>
        <v/>
      </c>
    </row>
    <row r="48" spans="1:17" ht="20.9" customHeight="1" thickBot="1" x14ac:dyDescent="0.3">
      <c r="A48" s="6"/>
      <c r="B48" s="109" t="s">
        <v>84</v>
      </c>
      <c r="C48" s="109"/>
      <c r="D48" s="109"/>
      <c r="E48" s="109"/>
      <c r="F48" s="110"/>
      <c r="G48" s="110"/>
      <c r="H48" s="110"/>
      <c r="J48" s="35"/>
      <c r="K48" s="36"/>
      <c r="L48" s="37"/>
      <c r="M48" s="38"/>
      <c r="N48" s="38"/>
      <c r="O48" s="38"/>
      <c r="P48" s="38"/>
      <c r="Q48" s="38"/>
    </row>
    <row r="49" spans="1:17" ht="27.65" customHeight="1" thickBot="1" x14ac:dyDescent="0.3">
      <c r="A49" s="7"/>
      <c r="B49" s="112" t="s">
        <v>36</v>
      </c>
      <c r="C49" s="112"/>
      <c r="D49" s="20">
        <f>'INPUT (reguladores)'!BS4</f>
        <v>0</v>
      </c>
      <c r="E49" s="21">
        <f>'INPUT (reguladores)'!BT4</f>
        <v>0</v>
      </c>
      <c r="F49" s="22">
        <f>'INPUT (reguladores)'!BU4</f>
        <v>0</v>
      </c>
      <c r="G49" s="23">
        <f>'INPUT (reguladores)'!BV4</f>
        <v>0</v>
      </c>
      <c r="H49" s="24">
        <f>SUM(D49:G49)</f>
        <v>0</v>
      </c>
      <c r="J49" s="25" t="str">
        <f t="shared" ref="J49" si="2">IF(H49=0,"",(1-G49/H49))</f>
        <v/>
      </c>
      <c r="K49" s="26" t="str">
        <f>IF(J49="",Backend!$B$27,VLOOKUP(J49,Backend!$A$27:$B$30,2,TRUE))</f>
        <v>Datos no disponibles o fiables</v>
      </c>
      <c r="L49" s="39" t="s">
        <v>103</v>
      </c>
      <c r="M49" s="40" t="str">
        <f>IF(OR(M47="-",M47=0,M47="",$K49=Backend!$B$27),"",D49/D47)</f>
        <v/>
      </c>
      <c r="N49" s="41" t="str">
        <f>IF(OR(N47="-",N47=0,N47="",$K49=Backend!$B$27),"",E49/E47)</f>
        <v/>
      </c>
      <c r="O49" s="42" t="str">
        <f>IF(OR(O47="-",O47=0,O47="",$K49=Backend!$B$27),"",F49/F47)</f>
        <v/>
      </c>
      <c r="P49" s="43" t="str">
        <f>IF(OR(P47="-",P47=0,P47="",$K49=Backend!$B$27),"",G49/G47)</f>
        <v/>
      </c>
      <c r="Q49" s="44" t="str">
        <f>IF(OR(Q47="-",Q47=0,Q47="",$K49=Backend!$B$27),"",H49/H47)</f>
        <v/>
      </c>
    </row>
    <row r="50" spans="1:17" ht="20.149999999999999" customHeight="1" thickBot="1" x14ac:dyDescent="0.3">
      <c r="A50" s="6"/>
      <c r="B50" s="109" t="s">
        <v>85</v>
      </c>
      <c r="C50" s="109"/>
      <c r="D50" s="109"/>
      <c r="E50" s="109"/>
      <c r="F50" s="110"/>
      <c r="G50" s="110"/>
      <c r="H50" s="110"/>
      <c r="J50" s="35"/>
      <c r="K50" s="36"/>
      <c r="L50" s="37"/>
      <c r="M50" s="38"/>
      <c r="N50" s="38"/>
      <c r="O50" s="38"/>
      <c r="P50" s="38"/>
      <c r="Q50" s="38"/>
    </row>
    <row r="51" spans="1:17" ht="27.65" customHeight="1" thickBot="1" x14ac:dyDescent="0.3">
      <c r="A51" s="7"/>
      <c r="B51" s="111" t="s">
        <v>37</v>
      </c>
      <c r="C51" s="111"/>
      <c r="D51" s="20">
        <f>'INPUT (reguladores)'!BX4</f>
        <v>0</v>
      </c>
      <c r="E51" s="21">
        <f>'INPUT (reguladores)'!BY4</f>
        <v>0</v>
      </c>
      <c r="F51" s="22">
        <f>'INPUT (reguladores)'!BZ4</f>
        <v>0</v>
      </c>
      <c r="G51" s="23">
        <f>'INPUT (reguladores)'!CA4</f>
        <v>0</v>
      </c>
      <c r="H51" s="24">
        <f>SUM(D51:G51)</f>
        <v>0</v>
      </c>
      <c r="J51" s="25" t="str">
        <f t="shared" ref="J51" si="3">IF(H51=0,"",(1-G51/H51))</f>
        <v/>
      </c>
      <c r="K51" s="26" t="str">
        <f>IF(J51="",Backend!$B$27,VLOOKUP(J51,Backend!$A$27:$B$30,2,TRUE))</f>
        <v>Datos no disponibles o fiables</v>
      </c>
      <c r="L51" s="39" t="s">
        <v>104</v>
      </c>
      <c r="M51" s="28" t="str">
        <f>IF(OR(M45="-",M45=0,M45="",$K51=Backend!$B$27),"",D51/D45)</f>
        <v/>
      </c>
      <c r="N51" s="29" t="str">
        <f>IF(OR(N45="-",N45=0,N45="",$K51=Backend!$B$27),"",E51/E45)</f>
        <v/>
      </c>
      <c r="O51" s="30" t="str">
        <f>IF(OR(O45="-",O45=0,O45="",$K51=Backend!$B$27),"",F51/F45)</f>
        <v/>
      </c>
      <c r="P51" s="31" t="str">
        <f>IF(OR(P45="-",P45=0,P45="",$K51=Backend!$B$27),"",G51/G45)</f>
        <v/>
      </c>
      <c r="Q51" s="50" t="str">
        <f>IF(OR(Q45="-",Q45=0,Q45="",$K51=Backend!$B$27),"",H51/H45)</f>
        <v/>
      </c>
    </row>
    <row r="52" spans="1:17" ht="20.149999999999999" customHeight="1" x14ac:dyDescent="0.25">
      <c r="A52" s="6"/>
      <c r="B52" s="109" t="s">
        <v>86</v>
      </c>
      <c r="C52" s="113"/>
      <c r="D52" s="113"/>
      <c r="E52" s="113"/>
      <c r="F52" s="110"/>
      <c r="G52" s="110"/>
      <c r="H52" s="110"/>
      <c r="J52" s="51"/>
      <c r="K52" s="2"/>
      <c r="L52" s="2"/>
      <c r="M52" s="2"/>
      <c r="N52" s="2"/>
      <c r="O52" s="2"/>
      <c r="P52" s="2"/>
      <c r="Q52" s="2"/>
    </row>
    <row r="53" spans="1:17" ht="96" customHeight="1" x14ac:dyDescent="0.25"/>
    <row r="54" spans="1:17" ht="35.25" customHeight="1" x14ac:dyDescent="0.25">
      <c r="A54" s="97" t="s">
        <v>113</v>
      </c>
      <c r="B54" s="97"/>
      <c r="C54" s="97"/>
      <c r="D54" s="98" t="s">
        <v>108</v>
      </c>
      <c r="E54" s="99"/>
      <c r="F54" s="99"/>
      <c r="G54" s="99"/>
      <c r="H54" s="99"/>
      <c r="J54" s="100" t="s">
        <v>109</v>
      </c>
      <c r="K54" s="100"/>
      <c r="L54" s="100"/>
      <c r="M54" s="100"/>
      <c r="N54" s="100"/>
      <c r="O54" s="100"/>
      <c r="P54" s="100"/>
      <c r="Q54" s="100"/>
    </row>
    <row r="55" spans="1:17" ht="13.5" thickBot="1" x14ac:dyDescent="0.3">
      <c r="C55" s="5"/>
      <c r="D55" s="15" t="s">
        <v>38</v>
      </c>
      <c r="E55" s="16" t="s">
        <v>39</v>
      </c>
      <c r="F55" s="17" t="s">
        <v>40</v>
      </c>
      <c r="G55" s="18" t="s">
        <v>41</v>
      </c>
      <c r="H55" s="19" t="s">
        <v>0</v>
      </c>
      <c r="J55" s="101" t="s">
        <v>96</v>
      </c>
      <c r="K55" s="101"/>
      <c r="L55" s="67" t="s">
        <v>97</v>
      </c>
      <c r="M55" s="72" t="s">
        <v>38</v>
      </c>
      <c r="N55" s="73" t="s">
        <v>39</v>
      </c>
      <c r="O55" s="74" t="s">
        <v>40</v>
      </c>
      <c r="P55" s="75" t="s">
        <v>41</v>
      </c>
      <c r="Q55" s="76" t="s">
        <v>0</v>
      </c>
    </row>
    <row r="56" spans="1:17" ht="26.9" customHeight="1" thickBot="1" x14ac:dyDescent="0.3">
      <c r="B56" s="111" t="s">
        <v>31</v>
      </c>
      <c r="C56" s="111"/>
      <c r="D56" s="20">
        <f>'INPUT (reguladores)'!CC4</f>
        <v>0</v>
      </c>
      <c r="E56" s="21">
        <f>'INPUT (reguladores)'!CD4</f>
        <v>0</v>
      </c>
      <c r="F56" s="22">
        <f>'INPUT (reguladores)'!CE4</f>
        <v>0</v>
      </c>
      <c r="G56" s="23">
        <f>'INPUT (reguladores)'!CF4</f>
        <v>0</v>
      </c>
      <c r="H56" s="24">
        <f>SUM(D56:G56)</f>
        <v>0</v>
      </c>
      <c r="J56" s="25" t="str">
        <f>IF(H56=0,"",(1-G56/H56))</f>
        <v/>
      </c>
      <c r="K56" s="26" t="str">
        <f>IF(J56="",Backend!$B$27,VLOOKUP(J56,Backend!$A$27:$B$30,2,TRUE))</f>
        <v>Datos no disponibles o fiables</v>
      </c>
      <c r="L56" s="27" t="s">
        <v>98</v>
      </c>
      <c r="M56" s="28" t="str">
        <f>IF($K56=Backend!$B$27,"",D56/$H56)</f>
        <v/>
      </c>
      <c r="N56" s="29" t="str">
        <f>IF($K56=Backend!$B$27,"",E56/$H56)</f>
        <v/>
      </c>
      <c r="O56" s="30" t="str">
        <f>IF($K56=Backend!$B$27,"",F56/$H56)</f>
        <v/>
      </c>
      <c r="P56" s="31" t="str">
        <f>IF($K56=Backend!$B$27,"",G56/$H56)</f>
        <v/>
      </c>
      <c r="Q56" s="32" t="str">
        <f>IF($K56=Backend!$B$27,"",H56/$H56)</f>
        <v/>
      </c>
    </row>
    <row r="57" spans="1:17" ht="20.149999999999999" customHeight="1" thickBot="1" x14ac:dyDescent="0.3">
      <c r="B57" s="109" t="s">
        <v>80</v>
      </c>
      <c r="C57" s="109"/>
      <c r="D57" s="109"/>
      <c r="E57" s="109"/>
      <c r="F57" s="110"/>
      <c r="G57" s="110"/>
      <c r="H57" s="110"/>
      <c r="J57" s="35"/>
      <c r="K57" s="36"/>
      <c r="L57" s="37"/>
      <c r="M57" s="38"/>
      <c r="N57" s="38"/>
      <c r="O57" s="38"/>
      <c r="P57" s="38"/>
      <c r="Q57" s="38"/>
    </row>
    <row r="58" spans="1:17" ht="27.65" customHeight="1" thickBot="1" x14ac:dyDescent="0.3">
      <c r="B58" s="111" t="s">
        <v>32</v>
      </c>
      <c r="C58" s="111"/>
      <c r="D58" s="20">
        <f>'INPUT (reguladores)'!CH4</f>
        <v>0</v>
      </c>
      <c r="E58" s="21">
        <f>'INPUT (reguladores)'!CI4</f>
        <v>0</v>
      </c>
      <c r="F58" s="22">
        <f>'INPUT (reguladores)'!CJ4</f>
        <v>0</v>
      </c>
      <c r="G58" s="23">
        <f>'INPUT (reguladores)'!CK4</f>
        <v>0</v>
      </c>
      <c r="H58" s="24">
        <f>SUM(D58:G58)</f>
        <v>0</v>
      </c>
      <c r="J58" s="25" t="str">
        <f>IF(H58=0,"",(1-G58/H58))</f>
        <v/>
      </c>
      <c r="K58" s="26" t="str">
        <f>IF(J58="",Backend!$B$27,VLOOKUP(J58,Backend!$A$27:$B$30,2,TRUE))</f>
        <v>Datos no disponibles o fiables</v>
      </c>
      <c r="L58" s="39" t="s">
        <v>99</v>
      </c>
      <c r="M58" s="40" t="str">
        <f>IF(OR(M56=0,M56="",$K58=Backend!$B$27),"",D58/D56)</f>
        <v/>
      </c>
      <c r="N58" s="41" t="str">
        <f>IF(OR(N56=0,N56="",$K58=Backend!$B$27),"",E58/E56)</f>
        <v/>
      </c>
      <c r="O58" s="42" t="str">
        <f>IF(OR(O56=0,O56="",$K58=Backend!$B$27),"",F58/F56)</f>
        <v/>
      </c>
      <c r="P58" s="43" t="str">
        <f>IF(OR(P56=0,P56="",$K58=Backend!$B$27),"",G58/G56)</f>
        <v/>
      </c>
      <c r="Q58" s="44" t="str">
        <f>IF(OR(Q56=0,Q56="",$K58=Backend!$B$27),"",H58/H56)</f>
        <v/>
      </c>
    </row>
    <row r="59" spans="1:17" ht="20.149999999999999" customHeight="1" thickBot="1" x14ac:dyDescent="0.3">
      <c r="A59" s="6"/>
      <c r="B59" s="110" t="s">
        <v>2</v>
      </c>
      <c r="C59" s="110"/>
      <c r="D59" s="110"/>
      <c r="E59" s="110"/>
      <c r="F59" s="110"/>
      <c r="G59" s="110"/>
      <c r="H59" s="110"/>
      <c r="J59" s="35"/>
      <c r="K59" s="36"/>
      <c r="L59" s="37"/>
      <c r="M59" s="38"/>
      <c r="N59" s="38"/>
      <c r="O59" s="38"/>
      <c r="P59" s="38"/>
      <c r="Q59" s="38"/>
    </row>
    <row r="60" spans="1:17" ht="26.9" customHeight="1" thickBot="1" x14ac:dyDescent="0.3">
      <c r="A60" s="7"/>
      <c r="B60" s="111" t="s">
        <v>33</v>
      </c>
      <c r="C60" s="111"/>
      <c r="D60" s="20">
        <f>'INPUT (reguladores)'!CM4</f>
        <v>0</v>
      </c>
      <c r="E60" s="21">
        <f>'INPUT (reguladores)'!CN4</f>
        <v>0</v>
      </c>
      <c r="F60" s="22">
        <f>'INPUT (reguladores)'!CO4</f>
        <v>0</v>
      </c>
      <c r="G60" s="23">
        <f>'INPUT (reguladores)'!CP4</f>
        <v>0</v>
      </c>
      <c r="H60" s="24">
        <f>SUM(D60:G60)</f>
        <v>0</v>
      </c>
      <c r="J60" s="25" t="str">
        <f>IF(H60=0,"",(1-G60/H60))</f>
        <v/>
      </c>
      <c r="K60" s="26" t="str">
        <f>IF(J60="",Backend!$B$27,VLOOKUP(J60,Backend!$A$27:$B$30,2,TRUE))</f>
        <v>Datos no disponibles o fiables</v>
      </c>
      <c r="L60" s="27" t="s">
        <v>100</v>
      </c>
      <c r="M60" s="28" t="str">
        <f>IF($K60=Backend!$B$27,"",D60/$H60)</f>
        <v/>
      </c>
      <c r="N60" s="29" t="str">
        <f>IF($K60=Backend!$B$27,"",E60/$H60)</f>
        <v/>
      </c>
      <c r="O60" s="30" t="str">
        <f>IF($K60=Backend!$B$27,"",F60/$H60)</f>
        <v/>
      </c>
      <c r="P60" s="31" t="str">
        <f>IF($K60=Backend!$B$27,"",G60/$H60)</f>
        <v/>
      </c>
      <c r="Q60" s="32" t="str">
        <f>IF($K60=Backend!$B$27,"",H60/$H60)</f>
        <v/>
      </c>
    </row>
    <row r="61" spans="1:17" ht="20.149999999999999" customHeight="1" thickBot="1" x14ac:dyDescent="0.3">
      <c r="A61" s="6"/>
      <c r="B61" s="109" t="s">
        <v>82</v>
      </c>
      <c r="C61" s="109"/>
      <c r="D61" s="109"/>
      <c r="E61" s="109"/>
      <c r="F61" s="110"/>
      <c r="G61" s="110"/>
      <c r="H61" s="110"/>
      <c r="J61" s="35" t="str">
        <f t="shared" ref="J61" si="4">IF(H61=0,"",(1-G61/H61))</f>
        <v/>
      </c>
      <c r="K61" s="36"/>
      <c r="L61" s="37"/>
      <c r="M61" s="38"/>
      <c r="N61" s="38"/>
      <c r="O61" s="38"/>
      <c r="P61" s="38"/>
      <c r="Q61" s="38"/>
    </row>
    <row r="62" spans="1:17" ht="26.9" customHeight="1" thickBot="1" x14ac:dyDescent="0.3">
      <c r="A62" s="7"/>
      <c r="B62" s="111" t="s">
        <v>34</v>
      </c>
      <c r="C62" s="111"/>
      <c r="D62" s="20">
        <f>'INPUT (reguladores)'!CR4</f>
        <v>0</v>
      </c>
      <c r="E62" s="21">
        <f>'INPUT (reguladores)'!CS4</f>
        <v>0</v>
      </c>
      <c r="F62" s="22">
        <f>'INPUT (reguladores)'!CT4</f>
        <v>0</v>
      </c>
      <c r="G62" s="23">
        <f>'INPUT (reguladores)'!CU4</f>
        <v>0</v>
      </c>
      <c r="H62" s="24">
        <f>SUM(D62:G62)</f>
        <v>0</v>
      </c>
      <c r="J62" s="25" t="str">
        <f>IF(H62=0,"",(1-G62/H62))</f>
        <v/>
      </c>
      <c r="K62" s="26" t="str">
        <f>IF(J62="",Backend!$B$27,VLOOKUP(J62,Backend!$A$27:$B$30,2,TRUE))</f>
        <v>Datos no disponibles o fiables</v>
      </c>
      <c r="L62" s="39" t="s">
        <v>101</v>
      </c>
      <c r="M62" s="45" t="str">
        <f>IF(OR(M60=0,M60="",$K62=Backend!$B$27),"",D62/D60)</f>
        <v/>
      </c>
      <c r="N62" s="46" t="str">
        <f>IF(OR(N60=0,N60="",$K62=Backend!$B$27),"",E62/E60)</f>
        <v/>
      </c>
      <c r="O62" s="47" t="str">
        <f>IF(OR(O60=0,O60="",$K62=Backend!$B$27),"",F62/F60)</f>
        <v/>
      </c>
      <c r="P62" s="48" t="str">
        <f>IF(OR(P60=0,P60="",$K62=Backend!$B$27),"",G62/G60)</f>
        <v/>
      </c>
      <c r="Q62" s="49" t="str">
        <f>IF(OR(Q60=0,Q60="",$K62=Backend!$B$27),"",H62/H60)</f>
        <v/>
      </c>
    </row>
    <row r="63" spans="1:17" ht="20.149999999999999" customHeight="1" thickBot="1" x14ac:dyDescent="0.3">
      <c r="A63" s="6"/>
      <c r="B63" s="109" t="s">
        <v>83</v>
      </c>
      <c r="C63" s="109"/>
      <c r="D63" s="109"/>
      <c r="E63" s="109"/>
      <c r="F63" s="110"/>
      <c r="G63" s="110"/>
      <c r="H63" s="110"/>
      <c r="J63" s="35"/>
      <c r="K63" s="36"/>
      <c r="L63" s="37"/>
      <c r="M63" s="38"/>
      <c r="N63" s="38"/>
      <c r="O63" s="38"/>
      <c r="P63" s="38"/>
      <c r="Q63" s="38"/>
    </row>
    <row r="64" spans="1:17" ht="28.4" customHeight="1" thickBot="1" x14ac:dyDescent="0.3">
      <c r="A64" s="7"/>
      <c r="B64" s="111" t="s">
        <v>35</v>
      </c>
      <c r="C64" s="111"/>
      <c r="D64" s="20">
        <f>'INPUT (reguladores)'!CW4</f>
        <v>0</v>
      </c>
      <c r="E64" s="21">
        <f>'INPUT (reguladores)'!CX4</f>
        <v>0</v>
      </c>
      <c r="F64" s="22">
        <f>'INPUT (reguladores)'!CY4</f>
        <v>0</v>
      </c>
      <c r="G64" s="23">
        <f>'INPUT (reguladores)'!CZ4</f>
        <v>0</v>
      </c>
      <c r="H64" s="24">
        <f>SUM(D64:G64)</f>
        <v>0</v>
      </c>
      <c r="J64" s="25" t="str">
        <f>IF(H64=0,"",(1-G64/H64))</f>
        <v/>
      </c>
      <c r="K64" s="26" t="str">
        <f>IF(J64="",Backend!$B$27,VLOOKUP(J64,Backend!$A$27:$B$30,2,TRUE))</f>
        <v>Datos no disponibles o fiables</v>
      </c>
      <c r="L64" s="39" t="s">
        <v>102</v>
      </c>
      <c r="M64" s="28" t="str">
        <f>IF(OR(M62="-",M62=0,M62="",$K64=Backend!$B$27),"",D64/D62)</f>
        <v/>
      </c>
      <c r="N64" s="29" t="str">
        <f>IF(OR(N62="-",N62=0,N62="",$K64=Backend!$B$27),"",E64/E62)</f>
        <v/>
      </c>
      <c r="O64" s="30" t="str">
        <f>IF(OR(O62="-",O62=0,O62="",$K64=Backend!$B$27),"",F64/F62)</f>
        <v/>
      </c>
      <c r="P64" s="31" t="str">
        <f>IF(OR(P62="-",P62=0,P62="",$K64=Backend!$B$27),"",G64/G62)</f>
        <v/>
      </c>
      <c r="Q64" s="50" t="str">
        <f>IF(OR(Q62="-",Q62=0,Q62="",$K64=Backend!$B$27),"",H64/H62)</f>
        <v/>
      </c>
    </row>
    <row r="65" spans="1:17" ht="20.9" customHeight="1" thickBot="1" x14ac:dyDescent="0.3">
      <c r="A65" s="6"/>
      <c r="B65" s="109" t="s">
        <v>84</v>
      </c>
      <c r="C65" s="109"/>
      <c r="D65" s="109"/>
      <c r="E65" s="109"/>
      <c r="F65" s="110"/>
      <c r="G65" s="110"/>
      <c r="H65" s="110"/>
      <c r="J65" s="35"/>
      <c r="K65" s="36"/>
      <c r="L65" s="37"/>
      <c r="M65" s="38"/>
      <c r="N65" s="38"/>
      <c r="O65" s="38"/>
      <c r="P65" s="38"/>
      <c r="Q65" s="38"/>
    </row>
    <row r="66" spans="1:17" ht="27.65" customHeight="1" thickBot="1" x14ac:dyDescent="0.3">
      <c r="A66" s="7"/>
      <c r="B66" s="112" t="s">
        <v>36</v>
      </c>
      <c r="C66" s="112"/>
      <c r="D66" s="20">
        <f>'INPUT (reguladores)'!DB4</f>
        <v>0</v>
      </c>
      <c r="E66" s="21">
        <f>'INPUT (reguladores)'!DC4</f>
        <v>0</v>
      </c>
      <c r="F66" s="22">
        <f>'INPUT (reguladores)'!DD4</f>
        <v>0</v>
      </c>
      <c r="G66" s="23">
        <f>'INPUT (reguladores)'!DE4</f>
        <v>0</v>
      </c>
      <c r="H66" s="24">
        <f>SUM(D66:G66)</f>
        <v>0</v>
      </c>
      <c r="J66" s="25" t="str">
        <f t="shared" ref="J66" si="5">IF(H66=0,"",(1-G66/H66))</f>
        <v/>
      </c>
      <c r="K66" s="26" t="str">
        <f>IF(J66="",Backend!$B$27,VLOOKUP(J66,Backend!$A$27:$B$30,2,TRUE))</f>
        <v>Datos no disponibles o fiables</v>
      </c>
      <c r="L66" s="39" t="s">
        <v>103</v>
      </c>
      <c r="M66" s="40" t="str">
        <f>IF(OR(M64="-",M64=0,M64="",$K66=Backend!$B$27),"",D66/D64)</f>
        <v/>
      </c>
      <c r="N66" s="41" t="str">
        <f>IF(OR(N64="-",N64=0,N64="",$K66=Backend!$B$27),"",E66/E64)</f>
        <v/>
      </c>
      <c r="O66" s="42" t="str">
        <f>IF(OR(O64="-",O64=0,O64="",$K66=Backend!$B$27),"",F66/F64)</f>
        <v/>
      </c>
      <c r="P66" s="43" t="str">
        <f>IF(OR(P64="-",P64=0,P64="",$K66=Backend!$B$27),"",G66/G64)</f>
        <v/>
      </c>
      <c r="Q66" s="44" t="str">
        <f>IF(OR(Q64="-",Q64=0,Q64="",$K66=Backend!$B$27),"",H66/H64)</f>
        <v/>
      </c>
    </row>
    <row r="67" spans="1:17" ht="20.149999999999999" customHeight="1" thickBot="1" x14ac:dyDescent="0.3">
      <c r="A67" s="6"/>
      <c r="B67" s="109" t="s">
        <v>85</v>
      </c>
      <c r="C67" s="109"/>
      <c r="D67" s="109"/>
      <c r="E67" s="109"/>
      <c r="F67" s="110"/>
      <c r="G67" s="110"/>
      <c r="H67" s="110"/>
      <c r="J67" s="35"/>
      <c r="K67" s="36"/>
      <c r="L67" s="37"/>
      <c r="M67" s="38"/>
      <c r="N67" s="38"/>
      <c r="O67" s="38"/>
      <c r="P67" s="38"/>
      <c r="Q67" s="38"/>
    </row>
    <row r="68" spans="1:17" ht="27.65" customHeight="1" thickBot="1" x14ac:dyDescent="0.3">
      <c r="A68" s="7"/>
      <c r="B68" s="111" t="s">
        <v>37</v>
      </c>
      <c r="C68" s="111"/>
      <c r="D68" s="20">
        <f>'INPUT (reguladores)'!DG4</f>
        <v>0</v>
      </c>
      <c r="E68" s="21">
        <f>'INPUT (reguladores)'!DH4</f>
        <v>0</v>
      </c>
      <c r="F68" s="22">
        <f>'INPUT (reguladores)'!DI4</f>
        <v>0</v>
      </c>
      <c r="G68" s="23">
        <f>'INPUT (reguladores)'!DJ4</f>
        <v>0</v>
      </c>
      <c r="H68" s="24">
        <f>SUM(D68:G68)</f>
        <v>0</v>
      </c>
      <c r="J68" s="25" t="str">
        <f t="shared" ref="J68" si="6">IF(H68=0,"",(1-G68/H68))</f>
        <v/>
      </c>
      <c r="K68" s="26" t="str">
        <f>IF(J68="",Backend!$B$27,VLOOKUP(J68,Backend!$A$27:$B$30,2,TRUE))</f>
        <v>Datos no disponibles o fiables</v>
      </c>
      <c r="L68" s="39" t="s">
        <v>104</v>
      </c>
      <c r="M68" s="28" t="str">
        <f>IF(OR(M62="-",M62=0,M62="",$K68=Backend!$B$27),"",D68/D62)</f>
        <v/>
      </c>
      <c r="N68" s="29" t="str">
        <f>IF(OR(N62="-",N62=0,N62="",$K68=Backend!$B$27),"",E68/E62)</f>
        <v/>
      </c>
      <c r="O68" s="30" t="str">
        <f>IF(OR(O62="-",O62=0,O62="",$K68=Backend!$B$27),"",F68/F62)</f>
        <v/>
      </c>
      <c r="P68" s="31" t="str">
        <f>IF(OR(P62="-",P62=0,P62="",$K68=Backend!$B$27),"",G68/G62)</f>
        <v/>
      </c>
      <c r="Q68" s="50" t="str">
        <f>IF(OR(Q62="-",Q62=0,Q62="",$K68=Backend!$B$27),"",H68/H62)</f>
        <v/>
      </c>
    </row>
    <row r="69" spans="1:17" ht="20.149999999999999" customHeight="1" x14ac:dyDescent="0.25">
      <c r="A69" s="6"/>
      <c r="B69" s="109" t="s">
        <v>86</v>
      </c>
      <c r="C69" s="113"/>
      <c r="D69" s="113"/>
      <c r="E69" s="113"/>
      <c r="F69" s="110"/>
      <c r="G69" s="110"/>
      <c r="H69" s="110"/>
      <c r="J69" s="51"/>
      <c r="K69" s="2"/>
      <c r="L69" s="2"/>
      <c r="M69" s="2"/>
      <c r="N69" s="2"/>
      <c r="O69" s="2"/>
      <c r="P69" s="2"/>
      <c r="Q69" s="2"/>
    </row>
    <row r="70" spans="1:17" ht="108" customHeight="1" x14ac:dyDescent="0.25"/>
    <row r="71" spans="1:17" ht="35.25" customHeight="1" x14ac:dyDescent="0.25">
      <c r="A71" s="97" t="s">
        <v>112</v>
      </c>
      <c r="B71" s="97"/>
      <c r="C71" s="97"/>
      <c r="D71" s="98" t="s">
        <v>110</v>
      </c>
      <c r="E71" s="99"/>
      <c r="F71" s="99"/>
      <c r="G71" s="99"/>
      <c r="H71" s="99"/>
      <c r="J71" s="100" t="s">
        <v>111</v>
      </c>
      <c r="K71" s="100"/>
      <c r="L71" s="100"/>
      <c r="M71" s="100"/>
      <c r="N71" s="100"/>
      <c r="O71" s="100"/>
      <c r="P71" s="100"/>
      <c r="Q71" s="100"/>
    </row>
    <row r="72" spans="1:17" ht="13.5" thickBot="1" x14ac:dyDescent="0.3">
      <c r="C72" s="5"/>
      <c r="D72" s="15" t="s">
        <v>38</v>
      </c>
      <c r="E72" s="16" t="s">
        <v>39</v>
      </c>
      <c r="F72" s="17" t="s">
        <v>40</v>
      </c>
      <c r="G72" s="18" t="s">
        <v>41</v>
      </c>
      <c r="H72" s="19" t="s">
        <v>0</v>
      </c>
      <c r="J72" s="101" t="s">
        <v>96</v>
      </c>
      <c r="K72" s="101"/>
      <c r="L72" s="67" t="s">
        <v>97</v>
      </c>
      <c r="M72" s="72" t="s">
        <v>38</v>
      </c>
      <c r="N72" s="73" t="s">
        <v>39</v>
      </c>
      <c r="O72" s="74" t="s">
        <v>40</v>
      </c>
      <c r="P72" s="75" t="s">
        <v>41</v>
      </c>
      <c r="Q72" s="76" t="s">
        <v>0</v>
      </c>
    </row>
    <row r="73" spans="1:17" ht="26.9" customHeight="1" thickBot="1" x14ac:dyDescent="0.3">
      <c r="B73" s="111" t="s">
        <v>31</v>
      </c>
      <c r="C73" s="111"/>
      <c r="D73" s="20">
        <f>'INPUT (reguladores)'!DL4</f>
        <v>0</v>
      </c>
      <c r="E73" s="21">
        <f>'INPUT (reguladores)'!DM4</f>
        <v>0</v>
      </c>
      <c r="F73" s="22">
        <f>'INPUT (reguladores)'!DN4</f>
        <v>0</v>
      </c>
      <c r="G73" s="23">
        <f>'INPUT (reguladores)'!DO4</f>
        <v>0</v>
      </c>
      <c r="H73" s="24">
        <f>SUM(D73:G73)</f>
        <v>0</v>
      </c>
      <c r="J73" s="25" t="str">
        <f>IF(H73=0,"",(1-G73/H73))</f>
        <v/>
      </c>
      <c r="K73" s="26" t="str">
        <f>IF(J73="",Backend!$B$27,VLOOKUP(J73,Backend!$A$27:$B$30,2,TRUE))</f>
        <v>Datos no disponibles o fiables</v>
      </c>
      <c r="L73" s="27" t="s">
        <v>98</v>
      </c>
      <c r="M73" s="28" t="str">
        <f>IF($K73=Backend!$B$27,"",D73/$H73)</f>
        <v/>
      </c>
      <c r="N73" s="29" t="str">
        <f>IF($K73=Backend!$B$27,"",E73/$H73)</f>
        <v/>
      </c>
      <c r="O73" s="30" t="str">
        <f>IF($K73=Backend!$B$27,"",F73/$H73)</f>
        <v/>
      </c>
      <c r="P73" s="31" t="str">
        <f>IF($K73=Backend!$B$27,"",G73/$H73)</f>
        <v/>
      </c>
      <c r="Q73" s="32" t="str">
        <f>IF($K73=Backend!$B$27,"",H73/$H73)</f>
        <v/>
      </c>
    </row>
    <row r="74" spans="1:17" ht="20.149999999999999" customHeight="1" thickBot="1" x14ac:dyDescent="0.3">
      <c r="B74" s="109" t="s">
        <v>80</v>
      </c>
      <c r="C74" s="109"/>
      <c r="D74" s="109"/>
      <c r="E74" s="109"/>
      <c r="F74" s="110"/>
      <c r="G74" s="110"/>
      <c r="H74" s="110"/>
      <c r="J74" s="35"/>
      <c r="K74" s="36"/>
      <c r="L74" s="37"/>
      <c r="M74" s="38"/>
      <c r="N74" s="38"/>
      <c r="O74" s="38"/>
      <c r="P74" s="38"/>
      <c r="Q74" s="38"/>
    </row>
    <row r="75" spans="1:17" ht="27.65" customHeight="1" thickBot="1" x14ac:dyDescent="0.3">
      <c r="B75" s="111" t="s">
        <v>32</v>
      </c>
      <c r="C75" s="111"/>
      <c r="D75" s="20">
        <f>'INPUT (reguladores)'!DQ4</f>
        <v>0</v>
      </c>
      <c r="E75" s="21">
        <f>'INPUT (reguladores)'!DR4</f>
        <v>0</v>
      </c>
      <c r="F75" s="22">
        <f>'INPUT (reguladores)'!DS4</f>
        <v>0</v>
      </c>
      <c r="G75" s="23">
        <f>'INPUT (reguladores)'!DT4</f>
        <v>0</v>
      </c>
      <c r="H75" s="24">
        <f>SUM(D75:G75)</f>
        <v>0</v>
      </c>
      <c r="J75" s="25" t="str">
        <f>IF(H75=0,"",(1-G75/H75))</f>
        <v/>
      </c>
      <c r="K75" s="26" t="str">
        <f>IF(J75="",Backend!$B$27,VLOOKUP(J75,Backend!$A$27:$B$30,2,TRUE))</f>
        <v>Datos no disponibles o fiables</v>
      </c>
      <c r="L75" s="39" t="s">
        <v>99</v>
      </c>
      <c r="M75" s="40" t="str">
        <f>IF(OR(M73=0,M73="",$K75=Backend!$B$27),"",D75/D73)</f>
        <v/>
      </c>
      <c r="N75" s="41" t="str">
        <f>IF(OR(N73=0,N73="",$K75=Backend!$B$27),"",E75/E73)</f>
        <v/>
      </c>
      <c r="O75" s="42" t="str">
        <f>IF(OR(O73=0,O73="",$K75=Backend!$B$27),"",F75/F73)</f>
        <v/>
      </c>
      <c r="P75" s="43" t="str">
        <f>IF(OR(P73=0,P73="",$K75=Backend!$B$27),"",G75/G73)</f>
        <v/>
      </c>
      <c r="Q75" s="44" t="str">
        <f>IF(OR(Q73=0,Q73="",$K75=Backend!$B$27),"",H75/H73)</f>
        <v/>
      </c>
    </row>
    <row r="76" spans="1:17" ht="20.149999999999999" customHeight="1" thickBot="1" x14ac:dyDescent="0.3">
      <c r="A76" s="6"/>
      <c r="B76" s="109" t="s">
        <v>81</v>
      </c>
      <c r="C76" s="109"/>
      <c r="D76" s="109"/>
      <c r="E76" s="109"/>
      <c r="F76" s="110"/>
      <c r="G76" s="110"/>
      <c r="H76" s="110"/>
      <c r="J76" s="35"/>
      <c r="K76" s="36"/>
      <c r="L76" s="37"/>
      <c r="M76" s="38"/>
      <c r="N76" s="38"/>
      <c r="O76" s="38"/>
      <c r="P76" s="38"/>
      <c r="Q76" s="38"/>
    </row>
    <row r="77" spans="1:17" ht="26.9" customHeight="1" thickBot="1" x14ac:dyDescent="0.3">
      <c r="A77" s="7"/>
      <c r="B77" s="112" t="s">
        <v>33</v>
      </c>
      <c r="C77" s="112"/>
      <c r="D77" s="20">
        <f>'INPUT (reguladores)'!DV4</f>
        <v>0</v>
      </c>
      <c r="E77" s="21">
        <f>'INPUT (reguladores)'!DW4</f>
        <v>0</v>
      </c>
      <c r="F77" s="22">
        <f>'INPUT (reguladores)'!DX4</f>
        <v>0</v>
      </c>
      <c r="G77" s="23">
        <f>'INPUT (reguladores)'!DY4</f>
        <v>0</v>
      </c>
      <c r="H77" s="24">
        <f>SUM(D77:G77)</f>
        <v>0</v>
      </c>
      <c r="J77" s="25" t="str">
        <f>IF(H77=0,"",(1-G77/H77))</f>
        <v/>
      </c>
      <c r="K77" s="26" t="str">
        <f>IF(J77="",Backend!$B$27,VLOOKUP(J77,Backend!$A$27:$B$30,2,TRUE))</f>
        <v>Datos no disponibles o fiables</v>
      </c>
      <c r="L77" s="27" t="s">
        <v>100</v>
      </c>
      <c r="M77" s="28" t="str">
        <f>IF($K77=Backend!$B$27,"",D77/$H77)</f>
        <v/>
      </c>
      <c r="N77" s="29" t="str">
        <f>IF($K77=Backend!$B$27,"",E77/$H77)</f>
        <v/>
      </c>
      <c r="O77" s="30" t="str">
        <f>IF($K77=Backend!$B$27,"",F77/$H77)</f>
        <v/>
      </c>
      <c r="P77" s="31" t="str">
        <f>IF($K77=Backend!$B$27,"",G77/$H77)</f>
        <v/>
      </c>
      <c r="Q77" s="32" t="str">
        <f>IF($K77=Backend!$B$27,"",H77/$H77)</f>
        <v/>
      </c>
    </row>
    <row r="78" spans="1:17" ht="20.149999999999999" customHeight="1" thickBot="1" x14ac:dyDescent="0.3">
      <c r="A78" s="6"/>
      <c r="B78" s="109" t="s">
        <v>82</v>
      </c>
      <c r="C78" s="109"/>
      <c r="D78" s="109"/>
      <c r="E78" s="109"/>
      <c r="F78" s="110"/>
      <c r="G78" s="110"/>
      <c r="H78" s="110"/>
      <c r="J78" s="35" t="str">
        <f t="shared" ref="J78" si="7">IF(H78=0,"",(1-G78/H78))</f>
        <v/>
      </c>
      <c r="K78" s="36"/>
      <c r="L78" s="37"/>
      <c r="M78" s="38"/>
      <c r="N78" s="38"/>
      <c r="O78" s="38"/>
      <c r="P78" s="38"/>
      <c r="Q78" s="38"/>
    </row>
    <row r="79" spans="1:17" ht="26.9" customHeight="1" thickBot="1" x14ac:dyDescent="0.3">
      <c r="A79" s="7"/>
      <c r="B79" s="111" t="s">
        <v>34</v>
      </c>
      <c r="C79" s="111"/>
      <c r="D79" s="20">
        <f>'INPUT (reguladores)'!EA4</f>
        <v>0</v>
      </c>
      <c r="E79" s="21">
        <f>'INPUT (reguladores)'!EB4</f>
        <v>0</v>
      </c>
      <c r="F79" s="22">
        <f>'INPUT (reguladores)'!EC4</f>
        <v>0</v>
      </c>
      <c r="G79" s="23">
        <f>'INPUT (reguladores)'!ED4</f>
        <v>0</v>
      </c>
      <c r="H79" s="24">
        <f>SUM(D79:G79)</f>
        <v>0</v>
      </c>
      <c r="J79" s="25" t="str">
        <f>IF(H79=0,"",(1-G79/H79))</f>
        <v/>
      </c>
      <c r="K79" s="26" t="str">
        <f>IF(J79="",Backend!$B$27,VLOOKUP(J79,Backend!$A$27:$B$30,2,TRUE))</f>
        <v>Datos no disponibles o fiables</v>
      </c>
      <c r="L79" s="39" t="s">
        <v>101</v>
      </c>
      <c r="M79" s="45" t="str">
        <f>IF(OR(M77=0,M77="",$K79=Backend!$B$27),"",D79/D77)</f>
        <v/>
      </c>
      <c r="N79" s="46" t="str">
        <f>IF(OR(N77=0,N77="",$K79=Backend!$B$27),"",E79/E77)</f>
        <v/>
      </c>
      <c r="O79" s="47" t="str">
        <f>IF(OR(O77=0,O77="",$K79=Backend!$B$27),"",F79/F77)</f>
        <v/>
      </c>
      <c r="P79" s="48" t="str">
        <f>IF(OR(P77=0,P77="",$K79=Backend!$B$27),"",G79/G77)</f>
        <v/>
      </c>
      <c r="Q79" s="49" t="str">
        <f>IF(OR(Q77=0,Q77="",$K79=Backend!$B$27),"",H79/H77)</f>
        <v/>
      </c>
    </row>
    <row r="80" spans="1:17" ht="20.149999999999999" customHeight="1" thickBot="1" x14ac:dyDescent="0.3">
      <c r="A80" s="6"/>
      <c r="B80" s="109" t="s">
        <v>83</v>
      </c>
      <c r="C80" s="109"/>
      <c r="D80" s="109"/>
      <c r="E80" s="109"/>
      <c r="F80" s="110"/>
      <c r="G80" s="110"/>
      <c r="H80" s="110"/>
      <c r="J80" s="35"/>
      <c r="K80" s="36"/>
      <c r="L80" s="37"/>
      <c r="M80" s="38"/>
      <c r="N80" s="38"/>
      <c r="O80" s="38"/>
      <c r="P80" s="38"/>
      <c r="Q80" s="38"/>
    </row>
    <row r="81" spans="1:17" ht="28.4" customHeight="1" thickBot="1" x14ac:dyDescent="0.3">
      <c r="A81" s="7"/>
      <c r="B81" s="111" t="s">
        <v>35</v>
      </c>
      <c r="C81" s="111"/>
      <c r="D81" s="20">
        <f>'INPUT (reguladores)'!EF4</f>
        <v>0</v>
      </c>
      <c r="E81" s="21">
        <f>'INPUT (reguladores)'!EG4</f>
        <v>0</v>
      </c>
      <c r="F81" s="22">
        <f>'INPUT (reguladores)'!EH4</f>
        <v>0</v>
      </c>
      <c r="G81" s="23">
        <f>'INPUT (reguladores)'!EI4</f>
        <v>0</v>
      </c>
      <c r="H81" s="24">
        <f>SUM(D81:G81)</f>
        <v>0</v>
      </c>
      <c r="J81" s="25" t="str">
        <f>IF(H81=0,"",(1-G81/H81))</f>
        <v/>
      </c>
      <c r="K81" s="26" t="str">
        <f>IF(J81="",Backend!$B$27,VLOOKUP(J81,Backend!$A$27:$B$30,2,TRUE))</f>
        <v>Datos no disponibles o fiables</v>
      </c>
      <c r="L81" s="39" t="s">
        <v>102</v>
      </c>
      <c r="M81" s="28" t="str">
        <f>IF(OR(M79="-",M79=0,M79="",$K81=Backend!$B$27),"",D81/D79)</f>
        <v/>
      </c>
      <c r="N81" s="29" t="str">
        <f>IF(OR(N79="-",N79=0,N79="",$K81=Backend!$B$27),"",E81/E79)</f>
        <v/>
      </c>
      <c r="O81" s="30" t="str">
        <f>IF(OR(O79="-",O79=0,O79="",$K81=Backend!$B$27),"",F81/F79)</f>
        <v/>
      </c>
      <c r="P81" s="31" t="str">
        <f>IF(OR(P79="-",P79=0,P79="",$K81=Backend!$B$27),"",G81/G79)</f>
        <v/>
      </c>
      <c r="Q81" s="50" t="str">
        <f>IF(OR(Q79="-",Q79=0,Q79="",$K81=Backend!$B$27),"",H81/H79)</f>
        <v/>
      </c>
    </row>
    <row r="82" spans="1:17" ht="20.9" customHeight="1" thickBot="1" x14ac:dyDescent="0.3">
      <c r="A82" s="6"/>
      <c r="B82" s="109" t="s">
        <v>84</v>
      </c>
      <c r="C82" s="109"/>
      <c r="D82" s="109"/>
      <c r="E82" s="109"/>
      <c r="F82" s="110"/>
      <c r="G82" s="110"/>
      <c r="H82" s="110"/>
      <c r="J82" s="35"/>
      <c r="K82" s="36"/>
      <c r="L82" s="37"/>
      <c r="M82" s="38"/>
      <c r="N82" s="38"/>
      <c r="O82" s="38"/>
      <c r="P82" s="38"/>
      <c r="Q82" s="38"/>
    </row>
    <row r="83" spans="1:17" ht="27.65" customHeight="1" thickBot="1" x14ac:dyDescent="0.3">
      <c r="A83" s="7"/>
      <c r="B83" s="112" t="s">
        <v>36</v>
      </c>
      <c r="C83" s="112"/>
      <c r="D83" s="20">
        <f>'INPUT (reguladores)'!EK4</f>
        <v>0</v>
      </c>
      <c r="E83" s="21">
        <f>'INPUT (reguladores)'!EL4</f>
        <v>0</v>
      </c>
      <c r="F83" s="22">
        <f>'INPUT (reguladores)'!EM4</f>
        <v>0</v>
      </c>
      <c r="G83" s="23">
        <f>'INPUT (reguladores)'!EN4</f>
        <v>0</v>
      </c>
      <c r="H83" s="24">
        <f>SUM(D83:G83)</f>
        <v>0</v>
      </c>
      <c r="J83" s="25" t="str">
        <f t="shared" ref="J83" si="8">IF(H83=0,"",(1-G83/H83))</f>
        <v/>
      </c>
      <c r="K83" s="26" t="str">
        <f>IF(J83="",Backend!$B$27,VLOOKUP(J83,Backend!$A$27:$B$30,2,TRUE))</f>
        <v>Datos no disponibles o fiables</v>
      </c>
      <c r="L83" s="39" t="s">
        <v>103</v>
      </c>
      <c r="M83" s="40" t="str">
        <f>IF(OR(M81="-",M81=0,M81="",$K83=Backend!$B$27),"",D83/D81)</f>
        <v/>
      </c>
      <c r="N83" s="41" t="str">
        <f>IF(OR(N81="-",N81=0,N81="",$K83=Backend!$B$27),"",E83/E81)</f>
        <v/>
      </c>
      <c r="O83" s="42" t="str">
        <f>IF(OR(O81="-",O81=0,O81="",$K83=Backend!$B$27),"",F83/F81)</f>
        <v/>
      </c>
      <c r="P83" s="43" t="str">
        <f>IF(OR(P81="-",P81=0,P81="",$K83=Backend!$B$27),"",G83/G81)</f>
        <v/>
      </c>
      <c r="Q83" s="44" t="str">
        <f>IF(OR(Q81="-",Q81=0,Q81="",$K83=Backend!$B$27),"",H83/H81)</f>
        <v/>
      </c>
    </row>
    <row r="84" spans="1:17" ht="20.149999999999999" customHeight="1" thickBot="1" x14ac:dyDescent="0.3">
      <c r="A84" s="6"/>
      <c r="B84" s="109" t="s">
        <v>85</v>
      </c>
      <c r="C84" s="109"/>
      <c r="D84" s="109"/>
      <c r="E84" s="109"/>
      <c r="F84" s="110"/>
      <c r="G84" s="110"/>
      <c r="H84" s="110"/>
      <c r="J84" s="35"/>
      <c r="K84" s="36"/>
      <c r="L84" s="37"/>
      <c r="M84" s="38"/>
      <c r="N84" s="38"/>
      <c r="O84" s="38"/>
      <c r="P84" s="38"/>
      <c r="Q84" s="38"/>
    </row>
    <row r="85" spans="1:17" ht="27.65" customHeight="1" thickBot="1" x14ac:dyDescent="0.3">
      <c r="A85" s="7"/>
      <c r="B85" s="111" t="s">
        <v>37</v>
      </c>
      <c r="C85" s="111"/>
      <c r="D85" s="20">
        <f>'INPUT (reguladores)'!EP4</f>
        <v>0</v>
      </c>
      <c r="E85" s="21">
        <f>'INPUT (reguladores)'!EQ4</f>
        <v>0</v>
      </c>
      <c r="F85" s="22">
        <f>'INPUT (reguladores)'!ER4</f>
        <v>0</v>
      </c>
      <c r="G85" s="23">
        <f>'INPUT (reguladores)'!ES4</f>
        <v>0</v>
      </c>
      <c r="H85" s="24">
        <f>SUM(D85:G85)</f>
        <v>0</v>
      </c>
      <c r="J85" s="25" t="str">
        <f t="shared" ref="J85" si="9">IF(H85=0,"",(1-G85/H85))</f>
        <v/>
      </c>
      <c r="K85" s="26" t="str">
        <f>IF(J85="",Backend!$B$27,VLOOKUP(J85,Backend!$A$27:$B$30,2,TRUE))</f>
        <v>Datos no disponibles o fiables</v>
      </c>
      <c r="L85" s="39" t="s">
        <v>104</v>
      </c>
      <c r="M85" s="28" t="str">
        <f>IF(OR(M79="-",M79=0,M79="",$K85=Backend!$B$27),"",D85/D79)</f>
        <v/>
      </c>
      <c r="N85" s="29" t="str">
        <f>IF(OR(N79="-",N79=0,N79="",$K85=Backend!$B$27),"",E85/E79)</f>
        <v/>
      </c>
      <c r="O85" s="30" t="str">
        <f>IF(OR(O79="-",O79=0,O79="",$K85=Backend!$B$27),"",F85/F79)</f>
        <v/>
      </c>
      <c r="P85" s="31" t="str">
        <f>IF(OR(P79="-",P79=0,P79="",$K85=Backend!$B$27),"",G85/G79)</f>
        <v/>
      </c>
      <c r="Q85" s="50" t="str">
        <f>IF(OR(Q79="-",Q79=0,Q79="",$K85=Backend!$B$27),"",H85/H79)</f>
        <v/>
      </c>
    </row>
    <row r="86" spans="1:17" ht="20.149999999999999" customHeight="1" x14ac:dyDescent="0.25">
      <c r="A86" s="6"/>
      <c r="B86" s="109" t="s">
        <v>86</v>
      </c>
      <c r="C86" s="113"/>
      <c r="D86" s="113"/>
      <c r="E86" s="113"/>
      <c r="F86" s="110"/>
      <c r="G86" s="110"/>
      <c r="H86" s="110"/>
      <c r="J86" s="51"/>
      <c r="K86" s="2"/>
      <c r="L86" s="2"/>
      <c r="M86" s="2"/>
      <c r="N86" s="2"/>
      <c r="O86" s="2"/>
      <c r="P86" s="2"/>
      <c r="Q86" s="2"/>
    </row>
    <row r="87" spans="1:17" x14ac:dyDescent="0.25"/>
    <row r="88" spans="1:17" x14ac:dyDescent="0.25"/>
    <row r="89" spans="1:17" x14ac:dyDescent="0.25"/>
    <row r="90" spans="1:17" x14ac:dyDescent="0.25"/>
    <row r="91" spans="1:17" x14ac:dyDescent="0.25"/>
    <row r="92" spans="1:17" x14ac:dyDescent="0.25"/>
    <row r="93" spans="1:17" x14ac:dyDescent="0.25"/>
    <row r="94" spans="1:17" x14ac:dyDescent="0.25"/>
    <row r="95" spans="1:17" x14ac:dyDescent="0.25"/>
  </sheetData>
  <sheetProtection algorithmName="SHA-512" hashValue="Zhnver1synS4McmlGDB/RQitajBywg1jCLNPdCRS85X7SyJaieTmdYUvg8e3UtxjlWWnM5SnaHY9cLARi9aXmw==" saltValue="h0h5SmYYzEY211xmHA9NCQ==" spinCount="100000" sheet="1" objects="1" scenarios="1"/>
  <mergeCells count="112">
    <mergeCell ref="B84:E84"/>
    <mergeCell ref="F84:H84"/>
    <mergeCell ref="B85:C85"/>
    <mergeCell ref="B86:E86"/>
    <mergeCell ref="F86:H86"/>
    <mergeCell ref="A3:D4"/>
    <mergeCell ref="B80:E80"/>
    <mergeCell ref="F80:H80"/>
    <mergeCell ref="B81:C81"/>
    <mergeCell ref="B82:E82"/>
    <mergeCell ref="F82:H82"/>
    <mergeCell ref="B83:C83"/>
    <mergeCell ref="B76:E76"/>
    <mergeCell ref="F76:H76"/>
    <mergeCell ref="B77:C77"/>
    <mergeCell ref="B78:E78"/>
    <mergeCell ref="F78:H78"/>
    <mergeCell ref="B79:C79"/>
    <mergeCell ref="B63:E63"/>
    <mergeCell ref="F63:H63"/>
    <mergeCell ref="B64:C64"/>
    <mergeCell ref="B65:E65"/>
    <mergeCell ref="F65:H65"/>
    <mergeCell ref="B66:C66"/>
    <mergeCell ref="J71:Q71"/>
    <mergeCell ref="J72:K72"/>
    <mergeCell ref="B73:C73"/>
    <mergeCell ref="B74:E74"/>
    <mergeCell ref="F74:H74"/>
    <mergeCell ref="B75:C75"/>
    <mergeCell ref="B67:E67"/>
    <mergeCell ref="F67:H67"/>
    <mergeCell ref="B68:C68"/>
    <mergeCell ref="B69:E69"/>
    <mergeCell ref="F69:H69"/>
    <mergeCell ref="A71:C71"/>
    <mergeCell ref="D71:H71"/>
    <mergeCell ref="B59:E59"/>
    <mergeCell ref="F59:H59"/>
    <mergeCell ref="B60:C60"/>
    <mergeCell ref="B61:E61"/>
    <mergeCell ref="F61:H61"/>
    <mergeCell ref="B62:C62"/>
    <mergeCell ref="J54:Q54"/>
    <mergeCell ref="J55:K55"/>
    <mergeCell ref="B56:C56"/>
    <mergeCell ref="B57:E57"/>
    <mergeCell ref="F57:H57"/>
    <mergeCell ref="B58:C58"/>
    <mergeCell ref="B50:E50"/>
    <mergeCell ref="F50:H50"/>
    <mergeCell ref="B51:C51"/>
    <mergeCell ref="B52:E52"/>
    <mergeCell ref="F52:H52"/>
    <mergeCell ref="A54:C54"/>
    <mergeCell ref="D54:H54"/>
    <mergeCell ref="B46:E46"/>
    <mergeCell ref="F46:H46"/>
    <mergeCell ref="B47:C47"/>
    <mergeCell ref="B48:E48"/>
    <mergeCell ref="F48:H48"/>
    <mergeCell ref="B49:C49"/>
    <mergeCell ref="B42:E42"/>
    <mergeCell ref="F42:H42"/>
    <mergeCell ref="B43:C43"/>
    <mergeCell ref="B44:E44"/>
    <mergeCell ref="F44:H44"/>
    <mergeCell ref="B45:C45"/>
    <mergeCell ref="J37:Q37"/>
    <mergeCell ref="J38:K38"/>
    <mergeCell ref="B39:C39"/>
    <mergeCell ref="B40:E40"/>
    <mergeCell ref="F40:H40"/>
    <mergeCell ref="B41:C41"/>
    <mergeCell ref="B35:E35"/>
    <mergeCell ref="F35:H35"/>
    <mergeCell ref="A37:C37"/>
    <mergeCell ref="D37:H37"/>
    <mergeCell ref="B31:E31"/>
    <mergeCell ref="F31:H31"/>
    <mergeCell ref="B32:C32"/>
    <mergeCell ref="B33:E33"/>
    <mergeCell ref="F33:H33"/>
    <mergeCell ref="B34:C34"/>
    <mergeCell ref="B27:E27"/>
    <mergeCell ref="F27:H27"/>
    <mergeCell ref="B28:C28"/>
    <mergeCell ref="B29:E29"/>
    <mergeCell ref="F29:H29"/>
    <mergeCell ref="B30:C30"/>
    <mergeCell ref="B22:C22"/>
    <mergeCell ref="B23:E23"/>
    <mergeCell ref="B24:C24"/>
    <mergeCell ref="B25:E25"/>
    <mergeCell ref="F25:H25"/>
    <mergeCell ref="B26:C26"/>
    <mergeCell ref="E1:F1"/>
    <mergeCell ref="J12:Q12"/>
    <mergeCell ref="J13:Q17"/>
    <mergeCell ref="A20:C20"/>
    <mergeCell ref="D20:H20"/>
    <mergeCell ref="J20:Q20"/>
    <mergeCell ref="J21:K21"/>
    <mergeCell ref="A5:H5"/>
    <mergeCell ref="J5:Q5"/>
    <mergeCell ref="A6:H17"/>
    <mergeCell ref="K6:Q6"/>
    <mergeCell ref="K7:Q7"/>
    <mergeCell ref="K8:Q8"/>
    <mergeCell ref="K9:Q9"/>
    <mergeCell ref="K10:Q10"/>
    <mergeCell ref="K11:Q11"/>
  </mergeCells>
  <conditionalFormatting sqref="C19">
    <cfRule type="containsText" dxfId="23" priority="28" operator="containsText" text="Insurer short name">
      <formula>NOT(ISERROR(SEARCH("Insurer short name",C19)))</formula>
    </cfRule>
    <cfRule type="containsText" dxfId="22" priority="29" operator="containsText" text="Insurer short name">
      <formula>NOT(ISERROR(SEARCH("Insurer short name",C19)))</formula>
    </cfRule>
  </conditionalFormatting>
  <conditionalFormatting sqref="K22 K24 K26 K28 K30 K32 K34">
    <cfRule type="containsText" dxfId="21" priority="25" operator="containsText" text="not">
      <formula>NOT(ISERROR(SEARCH("not",K22)))</formula>
    </cfRule>
  </conditionalFormatting>
  <conditionalFormatting sqref="K39">
    <cfRule type="containsText" dxfId="20" priority="21" operator="containsText" text="not">
      <formula>NOT(ISERROR(SEARCH("not",K39)))</formula>
    </cfRule>
  </conditionalFormatting>
  <conditionalFormatting sqref="K41">
    <cfRule type="containsText" dxfId="19" priority="20" operator="containsText" text="not">
      <formula>NOT(ISERROR(SEARCH("not",K41)))</formula>
    </cfRule>
  </conditionalFormatting>
  <conditionalFormatting sqref="K43">
    <cfRule type="containsText" dxfId="18" priority="19" operator="containsText" text="not">
      <formula>NOT(ISERROR(SEARCH("not",K43)))</formula>
    </cfRule>
  </conditionalFormatting>
  <conditionalFormatting sqref="K45">
    <cfRule type="containsText" dxfId="17" priority="18" operator="containsText" text="not">
      <formula>NOT(ISERROR(SEARCH("not",K45)))</formula>
    </cfRule>
  </conditionalFormatting>
  <conditionalFormatting sqref="K47">
    <cfRule type="containsText" dxfId="16" priority="17" operator="containsText" text="not">
      <formula>NOT(ISERROR(SEARCH("not",K47)))</formula>
    </cfRule>
  </conditionalFormatting>
  <conditionalFormatting sqref="K49">
    <cfRule type="containsText" dxfId="15" priority="16" operator="containsText" text="not">
      <formula>NOT(ISERROR(SEARCH("not",K49)))</formula>
    </cfRule>
  </conditionalFormatting>
  <conditionalFormatting sqref="K51">
    <cfRule type="containsText" dxfId="14" priority="15" operator="containsText" text="not">
      <formula>NOT(ISERROR(SEARCH("not",K51)))</formula>
    </cfRule>
  </conditionalFormatting>
  <conditionalFormatting sqref="K56">
    <cfRule type="containsText" dxfId="13" priority="14" operator="containsText" text="not">
      <formula>NOT(ISERROR(SEARCH("not",K56)))</formula>
    </cfRule>
  </conditionalFormatting>
  <conditionalFormatting sqref="K58">
    <cfRule type="containsText" dxfId="12" priority="13" operator="containsText" text="not">
      <formula>NOT(ISERROR(SEARCH("not",K58)))</formula>
    </cfRule>
  </conditionalFormatting>
  <conditionalFormatting sqref="K60">
    <cfRule type="containsText" dxfId="11" priority="12" operator="containsText" text="not">
      <formula>NOT(ISERROR(SEARCH("not",K60)))</formula>
    </cfRule>
  </conditionalFormatting>
  <conditionalFormatting sqref="K62">
    <cfRule type="containsText" dxfId="10" priority="11" operator="containsText" text="not">
      <formula>NOT(ISERROR(SEARCH("not",K62)))</formula>
    </cfRule>
  </conditionalFormatting>
  <conditionalFormatting sqref="K64">
    <cfRule type="containsText" dxfId="9" priority="10" operator="containsText" text="not">
      <formula>NOT(ISERROR(SEARCH("not",K64)))</formula>
    </cfRule>
  </conditionalFormatting>
  <conditionalFormatting sqref="K66">
    <cfRule type="containsText" dxfId="8" priority="9" operator="containsText" text="not">
      <formula>NOT(ISERROR(SEARCH("not",K66)))</formula>
    </cfRule>
  </conditionalFormatting>
  <conditionalFormatting sqref="K68">
    <cfRule type="containsText" dxfId="7" priority="8" operator="containsText" text="not">
      <formula>NOT(ISERROR(SEARCH("not",K68)))</formula>
    </cfRule>
  </conditionalFormatting>
  <conditionalFormatting sqref="K73">
    <cfRule type="containsText" dxfId="6" priority="7" operator="containsText" text="not">
      <formula>NOT(ISERROR(SEARCH("not",K73)))</formula>
    </cfRule>
  </conditionalFormatting>
  <conditionalFormatting sqref="K75">
    <cfRule type="containsText" dxfId="5" priority="6" operator="containsText" text="not">
      <formula>NOT(ISERROR(SEARCH("not",K75)))</formula>
    </cfRule>
  </conditionalFormatting>
  <conditionalFormatting sqref="K77">
    <cfRule type="containsText" dxfId="4" priority="5" operator="containsText" text="not">
      <formula>NOT(ISERROR(SEARCH("not",K77)))</formula>
    </cfRule>
  </conditionalFormatting>
  <conditionalFormatting sqref="K79">
    <cfRule type="containsText" dxfId="3" priority="4" operator="containsText" text="not">
      <formula>NOT(ISERROR(SEARCH("not",K79)))</formula>
    </cfRule>
  </conditionalFormatting>
  <conditionalFormatting sqref="K81">
    <cfRule type="containsText" dxfId="2" priority="3" operator="containsText" text="not">
      <formula>NOT(ISERROR(SEARCH("not",K81)))</formula>
    </cfRule>
  </conditionalFormatting>
  <conditionalFormatting sqref="K83">
    <cfRule type="containsText" dxfId="1" priority="2" operator="containsText" text="not">
      <formula>NOT(ISERROR(SEARCH("not",K83)))</formula>
    </cfRule>
  </conditionalFormatting>
  <conditionalFormatting sqref="K85">
    <cfRule type="containsText" dxfId="0" priority="1" operator="containsText" text="not">
      <formula>NOT(ISERROR(SEARCH("not",K85)))</formula>
    </cfRule>
  </conditionalFormatting>
  <dataValidations count="4">
    <dataValidation type="whole" showInputMessage="1" showErrorMessage="1" errorTitle="Please enter a valid number" error="Please only enter numbers without any spaces, letters or decimal points. _x000a_" sqref="D66:G66 D28:G28 D83:G83 D22:G22 D24:G24 D26:G26 D81:G81 D30:G30 D45:G45 D34:G34 D39:G39 D41:G41 D43:G43 D32:G32 D47:G47 D62:G62 D51:G51 D56:G56 D58:G58 D60:G60 D49:G49 D64:G64 D79:G79 D68:G68 D73:G73 D75:G75 D77:G77 D85:G85" xr:uid="{3AF7CD66-14CC-4A08-A9D8-3350FD65FA4C}">
      <formula1>0</formula1>
      <formula2>9.99999999999999E+23</formula2>
    </dataValidation>
    <dataValidation type="whole" allowBlank="1" showInputMessage="1" showErrorMessage="1" sqref="H22 H24 H26 H28 H30 H32 H34 H39 H41 H43 H45 H47 H49 H51 H56 H58 H60 H62 H64 H66 H68 H73 H75 H77 H79 H81 H83 H85" xr:uid="{F4ED9381-FE3C-484D-8381-3DA779DD22BC}">
      <formula1>0</formula1>
      <formula2>9.99999999999999E+23</formula2>
    </dataValidation>
    <dataValidation allowBlank="1" errorTitle="Too many characters" error="You have probably entered more than 30 characters. Please keep the name very short. _x000a_" promptTitle="Enter a very short name" prompt="Please use only up to 30 letters and numbers. _x000a_Please do not use any special characters such as @, &amp;, *, # etc." sqref="C19" xr:uid="{A5F20C28-FD84-42F5-A661-AA63066A68DF}"/>
    <dataValidation allowBlank="1" sqref="L7:Q11 A24 A28 A34 A32 A30 A26 R81:XFD81 J22:M35 A41 A45 A51 A49 A47 A43 J21 J39:L52 A58 A62 A68 A66 A64 A60 N31:Q31 J56:Q69 A75 A79 A85 A83 A81 A77 Q24:XFD24 N33:Q33 N35:Q35 J55 J4:J13 R79:XFD79 R4:XFD16 N22:P30 J72 R64:XFD64 A5:A6 K4:Q4 Q26:XFD26 N34:XFD34 R85:XFD85 R60:XFD60 N32:XFD32 R77:XFD77 R51:XFD51 Q28:XFD28 N44:Q44 R68:XFD68 R66:XFD66 Q27 N41:XFD41 R83:XFD83 R58:XFD58 N46:Q46 N48:Q52 Q22:Q23 Q29:Q30 R30:XFD30 Q25 J38 M39:Q40 N42:Q42 N43:XFD43 N45:XFD45 N47:XFD47 R49:XFD49 M41:M52 R62:XFD62 R75:XFD75 K6:K11 J73:Q86" xr:uid="{47131778-1A26-4100-8A35-89607947DBAD}"/>
  </dataValidations>
  <pageMargins left="0.25" right="0.25" top="0.75" bottom="0.75" header="0.3" footer="0.3"/>
  <pageSetup pageOrder="overThenDown" orientation="landscape" horizontalDpi="360" verticalDpi="360" r:id="rId1"/>
  <headerFooter>
    <oddHeader xml:space="preserve">&amp;L&amp;"Arial,Regular"&amp;8&amp;K04+000FeMa-Meter: Access and Usage1B (for regulators)&amp;R&amp;"Arial,Regular"&amp;8&amp;K04+000Output data sheet &amp;"Franklin Gothic Book,Regular"&amp;10&amp;K01+000
</oddHeader>
    <oddFooter>&amp;L&amp;"Arial,Regular"&amp;8&amp;K04+000Developed by: Access to Insurance Initiative&amp;C
&amp;"Arial,Regular"&amp;8&amp;K04+000https://www.a2ii.org/en/home&amp;R&amp;"Arial,Regular"&amp;8&amp;K04+000&amp;P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F2C7E-E5B4-42A5-8E55-F0CEE8EC81A8}">
  <dimension ref="A1:X49"/>
  <sheetViews>
    <sheetView showGridLines="0" topLeftCell="A15" zoomScaleNormal="100" workbookViewId="0">
      <selection activeCell="B19" sqref="B19"/>
    </sheetView>
  </sheetViews>
  <sheetFormatPr defaultColWidth="0" defaultRowHeight="13.5" zeroHeight="1" x14ac:dyDescent="0.35"/>
  <cols>
    <col min="1" max="21" width="9" style="52" customWidth="1"/>
    <col min="22" max="22" width="8.08203125" style="52" customWidth="1"/>
    <col min="23" max="23" width="6.58203125" style="52" customWidth="1"/>
    <col min="24" max="24" width="9" style="52" hidden="1" customWidth="1"/>
    <col min="25" max="25" width="2.5" style="52" hidden="1" customWidth="1"/>
    <col min="26" max="16384" width="2.5" style="52" hidden="1"/>
  </cols>
  <sheetData>
    <row r="1" spans="1:5" x14ac:dyDescent="0.35"/>
    <row r="2" spans="1:5" ht="22.4" customHeight="1" x14ac:dyDescent="0.35"/>
    <row r="3" spans="1:5" x14ac:dyDescent="0.35"/>
    <row r="4" spans="1:5" x14ac:dyDescent="0.35"/>
    <row r="5" spans="1:5" ht="13.5" customHeight="1" x14ac:dyDescent="0.35">
      <c r="B5" s="53"/>
      <c r="C5" s="53"/>
      <c r="D5" s="53"/>
      <c r="E5" s="53"/>
    </row>
    <row r="6" spans="1:5" ht="13.5" customHeight="1" x14ac:dyDescent="0.35">
      <c r="A6" s="115" t="str">
        <f>'Resultados - Indicadores Clave'!J20</f>
        <v>Indicadores de resultados - Cartera de Accidentes y -Salud</v>
      </c>
      <c r="B6" s="115"/>
      <c r="C6" s="115"/>
      <c r="D6" s="115"/>
      <c r="E6" s="115"/>
    </row>
    <row r="7" spans="1:5" ht="13.5" customHeight="1" x14ac:dyDescent="0.35">
      <c r="A7" s="115"/>
      <c r="B7" s="115"/>
      <c r="C7" s="115"/>
      <c r="D7" s="115"/>
      <c r="E7" s="115"/>
    </row>
    <row r="8" spans="1:5" ht="13.5" customHeight="1" x14ac:dyDescent="0.35">
      <c r="A8" s="115"/>
      <c r="B8" s="115"/>
      <c r="C8" s="115"/>
      <c r="D8" s="115"/>
      <c r="E8" s="115"/>
    </row>
    <row r="9" spans="1:5" ht="13.5" customHeight="1" x14ac:dyDescent="0.35">
      <c r="A9" s="115"/>
      <c r="B9" s="115"/>
      <c r="C9" s="115"/>
      <c r="D9" s="115"/>
      <c r="E9" s="115"/>
    </row>
    <row r="10" spans="1:5" ht="13.5" customHeight="1" x14ac:dyDescent="0.35">
      <c r="A10" s="115"/>
      <c r="B10" s="115"/>
      <c r="C10" s="115"/>
      <c r="D10" s="115"/>
      <c r="E10" s="115"/>
    </row>
    <row r="11" spans="1:5" ht="13.5" customHeight="1" x14ac:dyDescent="0.35">
      <c r="A11" s="115"/>
      <c r="B11" s="115"/>
      <c r="C11" s="115"/>
      <c r="D11" s="115"/>
      <c r="E11" s="115"/>
    </row>
    <row r="12" spans="1:5" ht="13.5" customHeight="1" x14ac:dyDescent="0.35">
      <c r="A12" s="115"/>
      <c r="B12" s="115"/>
      <c r="C12" s="115"/>
      <c r="D12" s="115"/>
      <c r="E12" s="115"/>
    </row>
    <row r="13" spans="1:5" ht="13.5" customHeight="1" x14ac:dyDescent="0.35">
      <c r="A13" s="115"/>
      <c r="B13" s="115"/>
      <c r="C13" s="115"/>
      <c r="D13" s="115"/>
      <c r="E13" s="115"/>
    </row>
    <row r="14" spans="1:5" ht="13.5" customHeight="1" x14ac:dyDescent="0.35">
      <c r="A14" s="115"/>
      <c r="B14" s="115"/>
      <c r="C14" s="115"/>
      <c r="D14" s="115"/>
      <c r="E14" s="115"/>
    </row>
    <row r="15" spans="1:5" ht="13.5" customHeight="1" x14ac:dyDescent="0.35">
      <c r="A15" s="115"/>
      <c r="B15" s="115"/>
      <c r="C15" s="115"/>
      <c r="D15" s="115"/>
      <c r="E15" s="115"/>
    </row>
    <row r="16" spans="1:5"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ht="33" customHeight="1" x14ac:dyDescent="0.35"/>
    <row r="48" x14ac:dyDescent="0.35"/>
    <row r="49" x14ac:dyDescent="0.35"/>
  </sheetData>
  <sheetProtection algorithmName="SHA-512" hashValue="ywc0NhH50ywZag95dCIv0UW4UqGESBIPowivMx4CQSj8ftqYNaTW1iWAOIgFHw79l8ZwC3iBaJ9sxzeIsMMMow==" saltValue="o7YLGIPckHDlCpgQj5f9KQ==" spinCount="100000" sheet="1" scenarios="1"/>
  <mergeCells count="1">
    <mergeCell ref="A6:E15"/>
  </mergeCells>
  <pageMargins left="0.25" right="0.25" top="0.75" bottom="0.75" header="0.3" footer="0.3"/>
  <pageSetup pageOrder="overThenDown" orientation="portrait" horizontalDpi="360" verticalDpi="360" r:id="rId1"/>
  <headerFooter>
    <oddHeader xml:space="preserve">&amp;L&amp;"Arial,Regular"&amp;8&amp;K04+000FeMa-Meter: Access and Usage 1B (for regulators)&amp;R&amp;"Arial,Regular"&amp;8&amp;K04+000Graphs - Accident and Health Insurance Portfolio
</oddHeader>
    <oddFooter>&amp;L&amp;"Arial,Regular"&amp;8&amp;K04+000Developed by: Access to Insurance Initiative&amp;C&amp;"Arial,Regular"&amp;8&amp;K04+000
https://www.a2ii.org/en/home&amp;R&amp;"Arial,Regular"&amp;8&amp;K04+000&amp;P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1B6F7-65D1-490B-A50E-BD0B2C483DA1}">
  <dimension ref="A1:W49"/>
  <sheetViews>
    <sheetView showGridLines="0" zoomScaleNormal="100" workbookViewId="0">
      <selection activeCell="A6" sqref="A6:E15"/>
    </sheetView>
  </sheetViews>
  <sheetFormatPr defaultColWidth="0" defaultRowHeight="13.5" zeroHeight="1" x14ac:dyDescent="0.35"/>
  <cols>
    <col min="1" max="17" width="9" style="52" customWidth="1"/>
    <col min="18" max="18" width="9.08203125" style="52" customWidth="1"/>
    <col min="19" max="21" width="9" style="52" customWidth="1"/>
    <col min="22" max="22" width="8.5" style="52" customWidth="1"/>
    <col min="23" max="23" width="4.5" style="52" customWidth="1"/>
    <col min="24" max="16384" width="4.5" style="52" hidden="1"/>
  </cols>
  <sheetData>
    <row r="1" spans="1:5" x14ac:dyDescent="0.35"/>
    <row r="2" spans="1:5" ht="22.4" customHeight="1" x14ac:dyDescent="0.35"/>
    <row r="3" spans="1:5" x14ac:dyDescent="0.35"/>
    <row r="4" spans="1:5" x14ac:dyDescent="0.35"/>
    <row r="5" spans="1:5" ht="13.5" customHeight="1" x14ac:dyDescent="0.35">
      <c r="B5" s="53"/>
      <c r="C5" s="53"/>
      <c r="D5" s="53"/>
      <c r="E5" s="53"/>
    </row>
    <row r="6" spans="1:5" ht="13.5" customHeight="1" x14ac:dyDescent="0.35">
      <c r="A6" s="115" t="str">
        <f>'Resultados - Indicadores Clave'!J37</f>
        <v>Indicadores de resultados - Cartera vinculada a Vida y Ahorro</v>
      </c>
      <c r="B6" s="115"/>
      <c r="C6" s="115"/>
      <c r="D6" s="115"/>
      <c r="E6" s="115"/>
    </row>
    <row r="7" spans="1:5" ht="13.5" customHeight="1" x14ac:dyDescent="0.35">
      <c r="A7" s="115"/>
      <c r="B7" s="115"/>
      <c r="C7" s="115"/>
      <c r="D7" s="115"/>
      <c r="E7" s="115"/>
    </row>
    <row r="8" spans="1:5" ht="13.5" customHeight="1" x14ac:dyDescent="0.35">
      <c r="A8" s="115"/>
      <c r="B8" s="115"/>
      <c r="C8" s="115"/>
      <c r="D8" s="115"/>
      <c r="E8" s="115"/>
    </row>
    <row r="9" spans="1:5" ht="13.5" customHeight="1" x14ac:dyDescent="0.35">
      <c r="A9" s="115"/>
      <c r="B9" s="115"/>
      <c r="C9" s="115"/>
      <c r="D9" s="115"/>
      <c r="E9" s="115"/>
    </row>
    <row r="10" spans="1:5" ht="13.5" customHeight="1" x14ac:dyDescent="0.35">
      <c r="A10" s="115"/>
      <c r="B10" s="115"/>
      <c r="C10" s="115"/>
      <c r="D10" s="115"/>
      <c r="E10" s="115"/>
    </row>
    <row r="11" spans="1:5" ht="13.5" customHeight="1" x14ac:dyDescent="0.35">
      <c r="A11" s="115"/>
      <c r="B11" s="115"/>
      <c r="C11" s="115"/>
      <c r="D11" s="115"/>
      <c r="E11" s="115"/>
    </row>
    <row r="12" spans="1:5" ht="13.5" customHeight="1" x14ac:dyDescent="0.35">
      <c r="A12" s="115"/>
      <c r="B12" s="115"/>
      <c r="C12" s="115"/>
      <c r="D12" s="115"/>
      <c r="E12" s="115"/>
    </row>
    <row r="13" spans="1:5" ht="13.5" customHeight="1" x14ac:dyDescent="0.35">
      <c r="A13" s="115"/>
      <c r="B13" s="115"/>
      <c r="C13" s="115"/>
      <c r="D13" s="115"/>
      <c r="E13" s="115"/>
    </row>
    <row r="14" spans="1:5" ht="13.5" customHeight="1" x14ac:dyDescent="0.35">
      <c r="A14" s="115"/>
      <c r="B14" s="115"/>
      <c r="C14" s="115"/>
      <c r="D14" s="115"/>
      <c r="E14" s="115"/>
    </row>
    <row r="15" spans="1:5" ht="13.5" customHeight="1" x14ac:dyDescent="0.35">
      <c r="A15" s="115"/>
      <c r="B15" s="115"/>
      <c r="C15" s="115"/>
      <c r="D15" s="115"/>
      <c r="E15" s="115"/>
    </row>
    <row r="16" spans="1:5"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ht="21.75" customHeight="1" x14ac:dyDescent="0.35"/>
    <row r="49" x14ac:dyDescent="0.35"/>
  </sheetData>
  <sheetProtection algorithmName="SHA-512" hashValue="uG7+MhEmtTHUGM6aFyNYM2X42G3PGya+VbHjhJdWWBCkAC5zu3dFfUDaan2Ibfg9LOuCfod2P4WSqjg4+mAilw==" saltValue="GUly8+J/KTN050gqZBYftQ==" spinCount="100000" sheet="1" scenarios="1"/>
  <mergeCells count="1">
    <mergeCell ref="A6:E15"/>
  </mergeCells>
  <pageMargins left="0.25" right="0.25" top="0.75" bottom="0.75" header="0.3" footer="0.3"/>
  <pageSetup pageOrder="overThenDown" orientation="portrait" horizontalDpi="360" verticalDpi="360" r:id="rId1"/>
  <headerFooter>
    <oddHeader xml:space="preserve">&amp;L&amp;"Arial,Regular"&amp;8&amp;K04+000FeMa-Meter: Access and Usage 1B (for regulators)&amp;R&amp;"Arial,Regular"&amp;8&amp;K04+000Graphs - Accident and Health Insurance Portfolio
</oddHeader>
    <oddFooter>&amp;L&amp;"Arial,Regular"&amp;8&amp;K04+000Developed by: Access to Insurance Initiative&amp;C&amp;"Arial,Regular"&amp;8&amp;K04+000
https://www.a2ii.org/en/home&amp;R&amp;"Arial,Regular"&amp;8&amp;K04+000&amp;P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E3D4D-D03A-428D-AD71-419854EB91C2}">
  <dimension ref="A1:W49"/>
  <sheetViews>
    <sheetView showGridLines="0" zoomScaleNormal="100" workbookViewId="0">
      <selection activeCell="A6" sqref="A6:E15"/>
    </sheetView>
  </sheetViews>
  <sheetFormatPr defaultColWidth="0" defaultRowHeight="13.5" customHeight="1" zeroHeight="1" x14ac:dyDescent="0.35"/>
  <cols>
    <col min="1" max="22" width="9" style="52" customWidth="1"/>
    <col min="23" max="23" width="1.83203125" style="52" customWidth="1"/>
    <col min="24" max="16384" width="4.5" style="52" hidden="1"/>
  </cols>
  <sheetData>
    <row r="1" spans="1:5" x14ac:dyDescent="0.35"/>
    <row r="2" spans="1:5" ht="22.4" customHeight="1" x14ac:dyDescent="0.35"/>
    <row r="3" spans="1:5" x14ac:dyDescent="0.35"/>
    <row r="4" spans="1:5" x14ac:dyDescent="0.35"/>
    <row r="5" spans="1:5" ht="13.5" customHeight="1" x14ac:dyDescent="0.35">
      <c r="B5" s="53"/>
      <c r="C5" s="53"/>
      <c r="D5" s="53"/>
      <c r="E5" s="53"/>
    </row>
    <row r="6" spans="1:5" ht="13.5" customHeight="1" x14ac:dyDescent="0.35">
      <c r="A6" s="115" t="str">
        <f>'Resultados - Indicadores Clave'!J54</f>
        <v>Indicadores de resultados - Cartera de Pequeñas Empresas</v>
      </c>
      <c r="B6" s="115"/>
      <c r="C6" s="115"/>
      <c r="D6" s="115"/>
      <c r="E6" s="115"/>
    </row>
    <row r="7" spans="1:5" ht="13.5" customHeight="1" x14ac:dyDescent="0.35">
      <c r="A7" s="115"/>
      <c r="B7" s="115"/>
      <c r="C7" s="115"/>
      <c r="D7" s="115"/>
      <c r="E7" s="115"/>
    </row>
    <row r="8" spans="1:5" ht="13.5" customHeight="1" x14ac:dyDescent="0.35">
      <c r="A8" s="115"/>
      <c r="B8" s="115"/>
      <c r="C8" s="115"/>
      <c r="D8" s="115"/>
      <c r="E8" s="115"/>
    </row>
    <row r="9" spans="1:5" ht="13.5" customHeight="1" x14ac:dyDescent="0.35">
      <c r="A9" s="115"/>
      <c r="B9" s="115"/>
      <c r="C9" s="115"/>
      <c r="D9" s="115"/>
      <c r="E9" s="115"/>
    </row>
    <row r="10" spans="1:5" ht="13.5" customHeight="1" x14ac:dyDescent="0.35">
      <c r="A10" s="115"/>
      <c r="B10" s="115"/>
      <c r="C10" s="115"/>
      <c r="D10" s="115"/>
      <c r="E10" s="115"/>
    </row>
    <row r="11" spans="1:5" ht="13.5" customHeight="1" x14ac:dyDescent="0.35">
      <c r="A11" s="115"/>
      <c r="B11" s="115"/>
      <c r="C11" s="115"/>
      <c r="D11" s="115"/>
      <c r="E11" s="115"/>
    </row>
    <row r="12" spans="1:5" ht="13.5" customHeight="1" x14ac:dyDescent="0.35">
      <c r="A12" s="115"/>
      <c r="B12" s="115"/>
      <c r="C12" s="115"/>
      <c r="D12" s="115"/>
      <c r="E12" s="115"/>
    </row>
    <row r="13" spans="1:5" ht="13.5" customHeight="1" x14ac:dyDescent="0.35">
      <c r="A13" s="115"/>
      <c r="B13" s="115"/>
      <c r="C13" s="115"/>
      <c r="D13" s="115"/>
      <c r="E13" s="115"/>
    </row>
    <row r="14" spans="1:5" ht="13.5" customHeight="1" x14ac:dyDescent="0.35">
      <c r="A14" s="115"/>
      <c r="B14" s="115"/>
      <c r="C14" s="115"/>
      <c r="D14" s="115"/>
      <c r="E14" s="115"/>
    </row>
    <row r="15" spans="1:5" ht="13.5" customHeight="1" x14ac:dyDescent="0.35">
      <c r="A15" s="115"/>
      <c r="B15" s="115"/>
      <c r="C15" s="115"/>
      <c r="D15" s="115"/>
      <c r="E15" s="115"/>
    </row>
    <row r="16" spans="1:5"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x14ac:dyDescent="0.35"/>
    <row r="34" x14ac:dyDescent="0.35"/>
    <row r="35" x14ac:dyDescent="0.35"/>
    <row r="36" x14ac:dyDescent="0.35"/>
    <row r="37" x14ac:dyDescent="0.35"/>
    <row r="38" x14ac:dyDescent="0.35"/>
    <row r="39" x14ac:dyDescent="0.35"/>
    <row r="40" x14ac:dyDescent="0.35"/>
    <row r="41" x14ac:dyDescent="0.35"/>
    <row r="42" ht="21.75" customHeight="1" x14ac:dyDescent="0.35"/>
    <row r="43" x14ac:dyDescent="0.35"/>
    <row r="44" x14ac:dyDescent="0.35"/>
    <row r="45" x14ac:dyDescent="0.35"/>
    <row r="46" x14ac:dyDescent="0.35"/>
    <row r="47" x14ac:dyDescent="0.35"/>
    <row r="48" x14ac:dyDescent="0.35"/>
    <row r="49" x14ac:dyDescent="0.35"/>
  </sheetData>
  <sheetProtection algorithmName="SHA-512" hashValue="OWpJZR7YofEylevC0zXvrukjmEVu17+X/I50MbTayaCSJoi03BCOTbEiPw27LTtQQ2PMfrOKgdfYtMpywCKGjA==" saltValue="Bwl3xaJjOBjyCq3cd1JdNQ==" spinCount="100000" sheet="1" scenarios="1"/>
  <mergeCells count="1">
    <mergeCell ref="A6:E15"/>
  </mergeCells>
  <pageMargins left="0.25" right="0.25" top="0.75" bottom="0.75" header="0.3" footer="0.3"/>
  <pageSetup pageOrder="overThenDown" orientation="portrait" horizontalDpi="360" verticalDpi="360" r:id="rId1"/>
  <headerFooter>
    <oddHeader xml:space="preserve">&amp;L&amp;"Arial,Regular"&amp;8&amp;K04+000FeMa-Meter: Access and Usage 1B (for regulators)&amp;R&amp;"Arial,Regular"&amp;8&amp;K04+000Graphs - Accident and Health Insurance Portfolio
</oddHeader>
    <oddFooter>&amp;L&amp;"Arial,Regular"&amp;8&amp;K04+000Developed by: Access to Insurance Initiative&amp;C&amp;"Arial,Regular"&amp;8&amp;K04+000
https://www.a2ii.org/en/home&amp;R&amp;"Arial,Regular"&amp;8&amp;K04+000&amp;P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C0F38-0FF3-4FBE-8D6D-9E5F1B7C68A5}">
  <dimension ref="A1:XFC49"/>
  <sheetViews>
    <sheetView showGridLines="0" zoomScaleNormal="100" workbookViewId="0">
      <selection activeCell="A6" sqref="A6:E15"/>
    </sheetView>
  </sheetViews>
  <sheetFormatPr defaultColWidth="5.5" defaultRowHeight="13.5" customHeight="1" zeroHeight="1" x14ac:dyDescent="0.35"/>
  <cols>
    <col min="1" max="21" width="9" style="52" customWidth="1"/>
    <col min="22" max="22" width="8.33203125" style="52" customWidth="1"/>
    <col min="23" max="23" width="5" style="52" customWidth="1"/>
    <col min="24" max="16383" width="0" style="52" hidden="1" customWidth="1"/>
    <col min="16384" max="16384" width="5" style="52" hidden="1" customWidth="1"/>
  </cols>
  <sheetData>
    <row r="1" spans="1:5" x14ac:dyDescent="0.35"/>
    <row r="2" spans="1:5" ht="22.4" customHeight="1" x14ac:dyDescent="0.35"/>
    <row r="3" spans="1:5" x14ac:dyDescent="0.35"/>
    <row r="4" spans="1:5" x14ac:dyDescent="0.35"/>
    <row r="5" spans="1:5" ht="13.5" customHeight="1" x14ac:dyDescent="0.35">
      <c r="B5" s="53"/>
      <c r="C5" s="53"/>
      <c r="D5" s="53"/>
      <c r="E5" s="53"/>
    </row>
    <row r="6" spans="1:5" ht="13.5" customHeight="1" x14ac:dyDescent="0.35">
      <c r="A6" s="115" t="str">
        <f>'Resultados - Indicadores Clave'!J71</f>
        <v>Indicadores de resultados - Cartera de Clima y Agricultura</v>
      </c>
      <c r="B6" s="115"/>
      <c r="C6" s="115"/>
      <c r="D6" s="115"/>
      <c r="E6" s="115"/>
    </row>
    <row r="7" spans="1:5" ht="13.5" customHeight="1" x14ac:dyDescent="0.35">
      <c r="A7" s="115"/>
      <c r="B7" s="115"/>
      <c r="C7" s="115"/>
      <c r="D7" s="115"/>
      <c r="E7" s="115"/>
    </row>
    <row r="8" spans="1:5" ht="13.5" customHeight="1" x14ac:dyDescent="0.35">
      <c r="A8" s="115"/>
      <c r="B8" s="115"/>
      <c r="C8" s="115"/>
      <c r="D8" s="115"/>
      <c r="E8" s="115"/>
    </row>
    <row r="9" spans="1:5" ht="13.5" customHeight="1" x14ac:dyDescent="0.35">
      <c r="A9" s="115"/>
      <c r="B9" s="115"/>
      <c r="C9" s="115"/>
      <c r="D9" s="115"/>
      <c r="E9" s="115"/>
    </row>
    <row r="10" spans="1:5" ht="13.5" customHeight="1" x14ac:dyDescent="0.35">
      <c r="A10" s="115"/>
      <c r="B10" s="115"/>
      <c r="C10" s="115"/>
      <c r="D10" s="115"/>
      <c r="E10" s="115"/>
    </row>
    <row r="11" spans="1:5" ht="13.5" customHeight="1" x14ac:dyDescent="0.35">
      <c r="A11" s="115"/>
      <c r="B11" s="115"/>
      <c r="C11" s="115"/>
      <c r="D11" s="115"/>
      <c r="E11" s="115"/>
    </row>
    <row r="12" spans="1:5" ht="13.5" customHeight="1" x14ac:dyDescent="0.35">
      <c r="A12" s="115"/>
      <c r="B12" s="115"/>
      <c r="C12" s="115"/>
      <c r="D12" s="115"/>
      <c r="E12" s="115"/>
    </row>
    <row r="13" spans="1:5" ht="13.5" customHeight="1" x14ac:dyDescent="0.35">
      <c r="A13" s="115"/>
      <c r="B13" s="115"/>
      <c r="C13" s="115"/>
      <c r="D13" s="115"/>
      <c r="E13" s="115"/>
    </row>
    <row r="14" spans="1:5" ht="13.5" customHeight="1" x14ac:dyDescent="0.35">
      <c r="A14" s="115"/>
      <c r="B14" s="115"/>
      <c r="C14" s="115"/>
      <c r="D14" s="115"/>
      <c r="E14" s="115"/>
    </row>
    <row r="15" spans="1:5" ht="13.5" customHeight="1" x14ac:dyDescent="0.35">
      <c r="A15" s="115"/>
      <c r="B15" s="115"/>
      <c r="C15" s="115"/>
      <c r="D15" s="115"/>
      <c r="E15" s="115"/>
    </row>
    <row r="16" spans="1:5"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ht="34.5" customHeight="1" x14ac:dyDescent="0.35"/>
    <row r="44" x14ac:dyDescent="0.35"/>
    <row r="45" x14ac:dyDescent="0.35"/>
    <row r="46" x14ac:dyDescent="0.35"/>
    <row r="47" x14ac:dyDescent="0.35"/>
    <row r="48" x14ac:dyDescent="0.35"/>
    <row r="49" x14ac:dyDescent="0.35"/>
  </sheetData>
  <sheetProtection algorithmName="SHA-512" hashValue="Y8kjLov0pk+MiVoDWOqgAYf3dFy9EdHYmtfM52f8VaHve3Jr5kUCTEX5p226XtMEDKo0Ugl2lFI6YcpoIPnepw==" saltValue="VyfKT4DdvHji6mdhNaEMTg==" spinCount="100000" sheet="1" scenarios="1"/>
  <mergeCells count="1">
    <mergeCell ref="A6:E15"/>
  </mergeCells>
  <pageMargins left="0.25" right="0.25" top="0.75" bottom="0.75" header="0.3" footer="0.3"/>
  <pageSetup pageOrder="overThenDown" orientation="portrait" horizontalDpi="360" verticalDpi="360" r:id="rId1"/>
  <headerFooter>
    <oddHeader xml:space="preserve">&amp;L&amp;"Arial,Regular"&amp;8&amp;K04+000FeMa-Meter: Access and Usage 1B (for regulators)&amp;R&amp;"Arial,Regular"&amp;8&amp;K04+000Graphs - Accident and Health Insurance Portfolio
</oddHeader>
    <oddFooter>&amp;L&amp;"Arial,Regular"&amp;8&amp;K04+000Developed by: Access to Insurance Initiative&amp;C&amp;"Arial,Regular"&amp;8&amp;K04+000
https://www.a2ii.org/en/home&amp;R&amp;"Arial,Regular"&amp;8&amp;K04+000&amp;P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7CDAC-2DC9-477E-AFD0-A3BD097AC8FE}">
  <sheetPr>
    <tabColor theme="1"/>
  </sheetPr>
  <dimension ref="A1:C38"/>
  <sheetViews>
    <sheetView topLeftCell="A11" workbookViewId="0">
      <selection activeCell="B23" sqref="B23"/>
    </sheetView>
  </sheetViews>
  <sheetFormatPr defaultColWidth="9" defaultRowHeight="12.5" x14ac:dyDescent="0.25"/>
  <cols>
    <col min="1" max="1" width="31.33203125" style="8" customWidth="1"/>
    <col min="2" max="2" width="22.83203125" style="8" customWidth="1"/>
    <col min="3" max="3" width="16.08203125" style="8" customWidth="1"/>
    <col min="4" max="16384" width="9" style="8"/>
  </cols>
  <sheetData>
    <row r="1" spans="1:2" ht="13.25" customHeight="1" x14ac:dyDescent="0.25">
      <c r="A1" s="8" t="s">
        <v>3</v>
      </c>
      <c r="B1" s="8" t="s">
        <v>47</v>
      </c>
    </row>
    <row r="2" spans="1:2" ht="13.25" customHeight="1" x14ac:dyDescent="0.25">
      <c r="B2" s="8" t="s">
        <v>48</v>
      </c>
    </row>
    <row r="3" spans="1:2" ht="13.25" customHeight="1" x14ac:dyDescent="0.25">
      <c r="B3" s="8" t="s">
        <v>49</v>
      </c>
    </row>
    <row r="4" spans="1:2" ht="13.25" customHeight="1" x14ac:dyDescent="0.25">
      <c r="B4" s="8" t="s">
        <v>50</v>
      </c>
    </row>
    <row r="5" spans="1:2" ht="13.25" customHeight="1" x14ac:dyDescent="0.25">
      <c r="B5" s="8" t="s">
        <v>51</v>
      </c>
    </row>
    <row r="6" spans="1:2" ht="13.25" customHeight="1" x14ac:dyDescent="0.25">
      <c r="B6" s="8" t="s">
        <v>52</v>
      </c>
    </row>
    <row r="7" spans="1:2" ht="13.25" customHeight="1" x14ac:dyDescent="0.25">
      <c r="B7" s="8" t="s">
        <v>53</v>
      </c>
    </row>
    <row r="9" spans="1:2" ht="13.25" customHeight="1" x14ac:dyDescent="0.25">
      <c r="A9" s="8" t="s">
        <v>4</v>
      </c>
      <c r="B9" s="8" t="s">
        <v>55</v>
      </c>
    </row>
    <row r="10" spans="1:2" ht="13.25" customHeight="1" x14ac:dyDescent="0.25">
      <c r="B10" s="8" t="s">
        <v>56</v>
      </c>
    </row>
    <row r="11" spans="1:2" ht="13.25" customHeight="1" x14ac:dyDescent="0.25">
      <c r="B11" s="8" t="s">
        <v>57</v>
      </c>
    </row>
    <row r="13" spans="1:2" ht="13.25" customHeight="1" x14ac:dyDescent="0.25">
      <c r="A13" s="8" t="s">
        <v>5</v>
      </c>
      <c r="B13" s="8" t="s">
        <v>59</v>
      </c>
    </row>
    <row r="14" spans="1:2" ht="13.25" customHeight="1" x14ac:dyDescent="0.25">
      <c r="B14" s="8" t="s">
        <v>60</v>
      </c>
    </row>
    <row r="15" spans="1:2" ht="13.25" customHeight="1" x14ac:dyDescent="0.25">
      <c r="B15" s="8" t="s">
        <v>61</v>
      </c>
    </row>
    <row r="16" spans="1:2" ht="13.25" customHeight="1" x14ac:dyDescent="0.25">
      <c r="B16" s="8" t="s">
        <v>62</v>
      </c>
    </row>
    <row r="17" spans="1:3" ht="13.25" customHeight="1" x14ac:dyDescent="0.25">
      <c r="B17" s="8" t="s">
        <v>63</v>
      </c>
    </row>
    <row r="19" spans="1:3" ht="13.25" customHeight="1" x14ac:dyDescent="0.25">
      <c r="A19" s="8" t="s">
        <v>6</v>
      </c>
      <c r="B19" s="8" t="s">
        <v>64</v>
      </c>
    </row>
    <row r="20" spans="1:3" ht="13.25" customHeight="1" x14ac:dyDescent="0.25">
      <c r="B20" s="8" t="s">
        <v>65</v>
      </c>
    </row>
    <row r="21" spans="1:3" ht="13.25" customHeight="1" x14ac:dyDescent="0.25">
      <c r="B21" s="8" t="s">
        <v>66</v>
      </c>
    </row>
    <row r="22" spans="1:3" ht="13.25" customHeight="1" x14ac:dyDescent="0.25">
      <c r="B22" s="8" t="s">
        <v>67</v>
      </c>
    </row>
    <row r="23" spans="1:3" ht="13.25" customHeight="1" x14ac:dyDescent="0.25">
      <c r="B23" s="8" t="s">
        <v>68</v>
      </c>
    </row>
    <row r="26" spans="1:3" ht="13" x14ac:dyDescent="0.25">
      <c r="A26" s="116" t="s">
        <v>1</v>
      </c>
      <c r="B26" s="116"/>
      <c r="C26" s="54" t="s">
        <v>7</v>
      </c>
    </row>
    <row r="27" spans="1:3" ht="13.25" customHeight="1" x14ac:dyDescent="0.25">
      <c r="A27" s="55">
        <v>0</v>
      </c>
      <c r="B27" s="54" t="s">
        <v>87</v>
      </c>
      <c r="C27" s="54" t="s">
        <v>88</v>
      </c>
    </row>
    <row r="28" spans="1:3" ht="13.25" customHeight="1" x14ac:dyDescent="0.25">
      <c r="A28" s="55">
        <v>0.7</v>
      </c>
      <c r="B28" s="54" t="s">
        <v>89</v>
      </c>
      <c r="C28" s="54" t="s">
        <v>90</v>
      </c>
    </row>
    <row r="29" spans="1:3" ht="13.25" customHeight="1" x14ac:dyDescent="0.25">
      <c r="A29" s="55">
        <v>0.8</v>
      </c>
      <c r="B29" s="54" t="s">
        <v>91</v>
      </c>
      <c r="C29" s="54" t="s">
        <v>8</v>
      </c>
    </row>
    <row r="30" spans="1:3" ht="13.25" customHeight="1" x14ac:dyDescent="0.25">
      <c r="A30" s="55">
        <v>0.9</v>
      </c>
      <c r="B30" s="54" t="s">
        <v>92</v>
      </c>
      <c r="C30" s="54" t="s">
        <v>9</v>
      </c>
    </row>
    <row r="31" spans="1:3" ht="13.25" customHeight="1" x14ac:dyDescent="0.25">
      <c r="A31" s="54"/>
      <c r="B31" s="54"/>
      <c r="C31" s="54" t="s">
        <v>10</v>
      </c>
    </row>
    <row r="32" spans="1:3" ht="13.25" customHeight="1" x14ac:dyDescent="0.25">
      <c r="A32" s="54"/>
      <c r="B32" s="54"/>
      <c r="C32" s="54" t="s">
        <v>11</v>
      </c>
    </row>
    <row r="33" spans="1:3" ht="13.25" customHeight="1" x14ac:dyDescent="0.25">
      <c r="A33" s="117"/>
      <c r="B33" s="117"/>
      <c r="C33" s="54" t="s">
        <v>12</v>
      </c>
    </row>
    <row r="34" spans="1:3" ht="13.25" customHeight="1" x14ac:dyDescent="0.25">
      <c r="A34" s="55"/>
      <c r="B34" s="54"/>
      <c r="C34" s="54" t="s">
        <v>13</v>
      </c>
    </row>
    <row r="35" spans="1:3" ht="13.25" customHeight="1" x14ac:dyDescent="0.25">
      <c r="A35" s="55"/>
      <c r="B35" s="54"/>
      <c r="C35" s="54" t="s">
        <v>14</v>
      </c>
    </row>
    <row r="36" spans="1:3" ht="13.25" customHeight="1" x14ac:dyDescent="0.25">
      <c r="A36" s="55"/>
      <c r="B36" s="54"/>
      <c r="C36" s="54" t="s">
        <v>15</v>
      </c>
    </row>
    <row r="37" spans="1:3" ht="13.25" customHeight="1" x14ac:dyDescent="0.25">
      <c r="A37" s="55"/>
      <c r="B37" s="54"/>
      <c r="C37" s="54" t="s">
        <v>16</v>
      </c>
    </row>
    <row r="38" spans="1:3" x14ac:dyDescent="0.25">
      <c r="A38" s="56"/>
      <c r="B38" s="54"/>
      <c r="C38" s="54"/>
    </row>
  </sheetData>
  <sheetProtection algorithmName="SHA-512" hashValue="1sNdnhAnaP3Ff3vDUUQKiKLMuiryeQCmo4ybFyjCGVdmDyoqUJV6Kel9+IQqTxObDcPEnpfNUkxIFENvRTqMcg==" saltValue="dxjFhOI+JL2XHlc0OxzpGA==" spinCount="100000" sheet="1" objects="1" scenarios="1" selectLockedCells="1" selectUnlockedCells="1"/>
  <mergeCells count="2">
    <mergeCell ref="A26:B26"/>
    <mergeCell ref="A33:B3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647e431-81bc-4524-858e-c4e1ddb4a955">
      <Terms xmlns="http://schemas.microsoft.com/office/infopath/2007/PartnerControls"/>
    </lcf76f155ced4ddcb4097134ff3c332f>
    <TaxCatchAll xmlns="ae4225f8-e035-419b-aab4-4f5af9514ea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49E90D2FA94CF04B8A9AEFD9D1322F1F" ma:contentTypeVersion="12" ma:contentTypeDescription="Ein neues Dokument erstellen." ma:contentTypeScope="" ma:versionID="b077088cf918f9c554047703a00262f1">
  <xsd:schema xmlns:xsd="http://www.w3.org/2001/XMLSchema" xmlns:xs="http://www.w3.org/2001/XMLSchema" xmlns:p="http://schemas.microsoft.com/office/2006/metadata/properties" xmlns:ns2="8647e431-81bc-4524-858e-c4e1ddb4a955" xmlns:ns3="ae4225f8-e035-419b-aab4-4f5af9514ea4" targetNamespace="http://schemas.microsoft.com/office/2006/metadata/properties" ma:root="true" ma:fieldsID="6e74a3d13ea4c5d12e2847f90417740e" ns2:_="" ns3:_="">
    <xsd:import namespace="8647e431-81bc-4524-858e-c4e1ddb4a955"/>
    <xsd:import namespace="ae4225f8-e035-419b-aab4-4f5af9514ea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7e431-81bc-4524-858e-c4e1ddb4a9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ildmarkierungen" ma:readOnly="false" ma:fieldId="{5cf76f15-5ced-4ddc-b409-7134ff3c332f}" ma:taxonomyMulti="true" ma:sspId="0aed264e-563a-469a-8ebe-271e849ec10c"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4225f8-e035-419b-aab4-4f5af9514ea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30269b8-2a36-4cbe-8223-71c51edce335}" ma:internalName="TaxCatchAll" ma:showField="CatchAllData" ma:web="ae4225f8-e035-419b-aab4-4f5af9514ea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E9BACB-9E6E-41DF-8A20-A906036B3E84}">
  <ds:schemaRefs>
    <ds:schemaRef ds:uri="http://schemas.microsoft.com/office/2006/metadata/properties"/>
    <ds:schemaRef ds:uri="http://schemas.microsoft.com/office/infopath/2007/PartnerControls"/>
    <ds:schemaRef ds:uri="8647e431-81bc-4524-858e-c4e1ddb4a955"/>
    <ds:schemaRef ds:uri="ae4225f8-e035-419b-aab4-4f5af9514ea4"/>
  </ds:schemaRefs>
</ds:datastoreItem>
</file>

<file path=customXml/itemProps2.xml><?xml version="1.0" encoding="utf-8"?>
<ds:datastoreItem xmlns:ds="http://schemas.openxmlformats.org/officeDocument/2006/customXml" ds:itemID="{9646C438-D89E-43C5-879A-B77E697F78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47e431-81bc-4524-858e-c4e1ddb4a955"/>
    <ds:schemaRef ds:uri="ae4225f8-e035-419b-aab4-4f5af9514e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327D12-3A7E-40CB-8267-70D0B28E75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INPUT (reguladores)</vt:lpstr>
      <vt:lpstr>Output para los reguladores</vt:lpstr>
      <vt:lpstr>Resultados - Indicadores Clave</vt:lpstr>
      <vt:lpstr>Gráficos - Accidentes y Salud</vt:lpstr>
      <vt:lpstr>Gráficos - Vida y Ahorro </vt:lpstr>
      <vt:lpstr> Gráficos - Pequeñas Empresas</vt:lpstr>
      <vt:lpstr>Gráfico - Climáticos y Agrícola</vt:lpstr>
      <vt:lpstr>Backend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Shilpi Shastri</dc:creator>
  <cp:keywords/>
  <dc:description/>
  <cp:lastModifiedBy>Sisnowski, Joscha GIZ</cp:lastModifiedBy>
  <cp:revision/>
  <dcterms:created xsi:type="dcterms:W3CDTF">2023-11-28T16:27:31Z</dcterms:created>
  <dcterms:modified xsi:type="dcterms:W3CDTF">2024-07-17T08:37:30Z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0x01010049E90D2FA94CF04B8A9AEFD9D1322F1F</vt:lpwstr>
  </property>
  <property fmtid="{D5CDD505-2E9C-101B-9397-08002B2CF9AE}" pid="3" name="MediaServiceImageTags">
    <vt:lpwstr/>
  </property>
</Properties>
</file>